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81" yWindow="2775" windowWidth="28110" windowHeight="4935" activeTab="2"/>
  </bookViews>
  <sheets>
    <sheet name="5.3" sheetId="1" r:id="rId1"/>
    <sheet name="5.4" sheetId="2" r:id="rId2"/>
    <sheet name="ПублПасп" sheetId="3" r:id="rId3"/>
    <sheet name="Застава" sheetId="4" r:id="rId4"/>
    <sheet name="Порука" sheetId="5" r:id="rId5"/>
  </sheets>
  <externalReferences>
    <externalReference r:id="rId8"/>
  </externalReferences>
  <definedNames>
    <definedName name="Excel_BuiltIn_Print_Area">#REF!</definedName>
    <definedName name="Житлова_нерухомість">#REF!</definedName>
    <definedName name="Земля" localSheetId="0">#REF!</definedName>
    <definedName name="Земля" localSheetId="1">#REF!</definedName>
    <definedName name="Земля">#REF!</definedName>
    <definedName name="Комерційна_нерухомість" localSheetId="0">#REF!</definedName>
    <definedName name="Комерційна_нерухомість" localSheetId="1">#REF!</definedName>
    <definedName name="Комерційна_нерухомість">#REF!</definedName>
    <definedName name="Майнові_права" localSheetId="0">#REF!</definedName>
    <definedName name="Майнові_права" localSheetId="1">#REF!</definedName>
    <definedName name="Майнові_права">#REF!</definedName>
    <definedName name="Нерухомість" localSheetId="0">#REF!</definedName>
    <definedName name="Нерухомість" localSheetId="1">#REF!</definedName>
    <definedName name="Нерухомість">#REF!</definedName>
    <definedName name="_xlnm.Print_Area" localSheetId="3">'Застава'!$A$1:$E$8</definedName>
    <definedName name="_xlnm.Print_Area" localSheetId="4">'Порука'!$A$1:$B$4</definedName>
    <definedName name="_xlnm.Print_Area" localSheetId="2">'ПублПасп'!$A$1:$J$28</definedName>
    <definedName name="Порука" localSheetId="0">#REF!</definedName>
    <definedName name="Порука" localSheetId="1">#REF!</definedName>
    <definedName name="Порука">#REF!</definedName>
    <definedName name="Рухоме_майно" localSheetId="0">#REF!</definedName>
    <definedName name="Рухоме_майно" localSheetId="1">#REF!</definedName>
    <definedName name="Рухоме_майно">#REF!</definedName>
    <definedName name="Сільгоспродукція" localSheetId="0">#REF!</definedName>
    <definedName name="Сільгоспродукція" localSheetId="1">#REF!</definedName>
    <definedName name="Сільгоспродукція">#REF!</definedName>
    <definedName name="Тип_застави" localSheetId="0">#REF!</definedName>
    <definedName name="Тип_застави" localSheetId="1">#REF!</definedName>
    <definedName name="Тип_застави">#REF!</definedName>
    <definedName name="Товари_в_обігу" localSheetId="0">#REF!</definedName>
    <definedName name="Товари_в_обігу" localSheetId="1">#REF!</definedName>
    <definedName name="Товари_в_обігу">#REF!</definedName>
    <definedName name="Транспорт" localSheetId="0">#REF!</definedName>
    <definedName name="Транспорт" localSheetId="1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<sst xmlns="http://schemas.openxmlformats.org/spreadsheetml/2006/main" count="184" uniqueCount="134">
  <si>
    <t xml:space="preserve">Суб'єкт оціночної діяльності </t>
  </si>
  <si>
    <t>Оцінчна вартість активу грн. без ПДВ</t>
  </si>
  <si>
    <t>юридична особа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</si>
  <si>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</si>
  <si>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</si>
  <si>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</si>
  <si>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Заповнити по курсу, якщо є транш в валюті.</t>
  </si>
  <si>
    <t>Дата укладання</t>
  </si>
  <si>
    <t>Дата закінчення</t>
  </si>
  <si>
    <t>Валюта</t>
  </si>
  <si>
    <t>Заборгованість по нарахованим доходам за кредитом в валюті кредиту</t>
  </si>
  <si>
    <t>Ставка, %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</si>
  <si>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</si>
  <si>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</si>
  <si>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</si>
  <si>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</si>
  <si>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Порука</t>
  </si>
  <si>
    <t>Дата оцінки активу</t>
  </si>
  <si>
    <t>-</t>
  </si>
  <si>
    <t>ні</t>
  </si>
  <si>
    <t>Сума, в грн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</si>
  <si>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</si>
  <si>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</si>
  <si>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</si>
  <si>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так</t>
  </si>
  <si>
    <t>Дата останньої переоцінки</t>
  </si>
  <si>
    <t>6.2.5. Заставна вартість після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</si>
  <si>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</si>
  <si>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</si>
  <si>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</si>
  <si>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</si>
  <si>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</si>
  <si>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</si>
  <si>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</si>
  <si>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</si>
  <si>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</si>
  <si>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</si>
  <si>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АТ "ІМЕКСБАНК"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</si>
  <si>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rgb="FF000000"/>
        <rFont val="Calibri"/>
        <family val="2"/>
      </rPr>
      <t>без ПДВ</t>
    </r>
  </si>
  <si>
    <t>Назва банку</t>
  </si>
  <si>
    <t>Кредитний договір (№, дата)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</si>
  <si>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</si>
  <si>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</si>
  <si>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</si>
  <si>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</si>
  <si>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Тип кредитного продукту:</t>
  </si>
  <si>
    <t>Загальна заборгованость (тіло,%, штрафи), грн:</t>
  </si>
  <si>
    <t>Кількість днів просрочення оплати боргу:</t>
  </si>
  <si>
    <t>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</si>
  <si>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</si>
  <si>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</si>
  <si>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СТАН ПРЕТЕНЗІЙНО-ПОЗОВНОЇ РОБОТИ</t>
  </si>
  <si>
    <t>ЗАБЕЗПЕЧЕННЯ ЗА МАЙНОВИМИ ПРАВАМИ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</si>
  <si>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</si>
  <si>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</si>
  <si>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</si>
  <si>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</si>
  <si>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</si>
  <si>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</si>
  <si>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</si>
  <si>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</si>
  <si>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</si>
  <si>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</si>
  <si>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</si>
  <si>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</si>
  <si>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</si>
  <si>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</si>
  <si>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</si>
  <si>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</si>
  <si>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</si>
  <si>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</si>
  <si>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</si>
  <si>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</si>
  <si>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</si>
  <si>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</si>
  <si>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кредитна лінія</t>
  </si>
  <si>
    <t>Майнові права за попередніми договорами (права вимоги на укладання основних договорів купівлі-продажу земельних ділянок, у кількості 137 одиниць, загальною площею 699,62 га), що належать ТОВ «ПІВДЕНІНВЕСТСЕРВІС» та знаходяться за адресою: Одеська область, Біляївський район, Августовська селищна рада</t>
  </si>
  <si>
    <t>Одеська область, Біляївський район, Августовська селищна рада</t>
  </si>
  <si>
    <t xml:space="preserve">Майнові права </t>
  </si>
  <si>
    <t>Житомирська область, Новоград-Волинський</t>
  </si>
  <si>
    <t>код КВЕД 96.04 Діяльність із забезпечення фізичного комфорту код КВЕД 73.12 Посередництво в розміщенні реклами в засобах масової інформації</t>
  </si>
  <si>
    <t>№ 34/13</t>
  </si>
  <si>
    <t>*іпотечний договір від 27.08.2014 за р.н. 4273 розірваний, договір про розірвання від 27.12.2014  за р.н. 6253. Уповноваженою особою надіслано повідомлення про нікчемність правочину від 15.01.2016  №171</t>
  </si>
  <si>
    <t>апартамент трьохповерхового зблокованого дачного котеджу заг.площею 273,8 кв.м, житловою 266,5 кв.м.</t>
  </si>
  <si>
    <t>залучені зовнішні юридични консультанти</t>
  </si>
  <si>
    <t>не відбувалось</t>
  </si>
  <si>
    <t>торгувалось у складі лоту</t>
  </si>
  <si>
    <t>Перша початкова перші торги</t>
  </si>
  <si>
    <t>Перша початкова другі торги</t>
  </si>
  <si>
    <t>Перша початкова треті торги</t>
  </si>
  <si>
    <t>Перша початкова четверті торги</t>
  </si>
  <si>
    <t>Перша початкова пяті торги</t>
  </si>
  <si>
    <t>Перша початкова шості торги</t>
  </si>
  <si>
    <t>Перша початкова восьмі торги</t>
  </si>
  <si>
    <t>http://imexbank.com.ua/ukr/news/011117_pasport-vidkritih-torgiv-auktsionu-z-prodazhu-prav-vimogi-at-imeksbank-14112017-r-na-jedinij-.html</t>
  </si>
  <si>
    <t>http://www.fg.gov.ua/not-paying/liquidation/96-imexbank/25530-asset-sell-id-19073</t>
  </si>
  <si>
    <t>http://torgi.fg.gov.ua/sale/186701/</t>
  </si>
  <si>
    <t>https://prozorro.sale/auction/UA-EA-2017-11-01-000361-c</t>
  </si>
  <si>
    <t>http://imexbank.com.ua/ukr/news/1411174_pasport-vidkritih-torgiv-auktsionu-z-prodazhu-prav-vimogi-at-imeksbank-28112017-r-na-jedinij.html</t>
  </si>
  <si>
    <t>http://www.fg.gov.ua/not-paying/liquidation/96-imexbank/26909-asset-sell-id-120940</t>
  </si>
  <si>
    <t>http://torgi.fg.gov.ua/sale/186702/</t>
  </si>
  <si>
    <t>https://prozorro.sale/auction/UA-EA-2017-11-14-000442-c</t>
  </si>
  <si>
    <t>http://imexbank.com.ua/ukr/news/01122017_pasport-vidkritih-torgiv-auktsionu-z-prodazhu-prav-vimogi-at-imeksbank-na-jedinij-kabinet-1.html</t>
  </si>
  <si>
    <t>http://www.fg.gov.ua/not-paying/liquidation/96-imexbank/28537-asset-sell-id-136661</t>
  </si>
  <si>
    <t>http://torgi.fg.gov.ua/sale/186703/</t>
  </si>
  <si>
    <t>https://prozorro.sale/auction/UA-EA-2017-12-01-000049-a</t>
  </si>
  <si>
    <t>http://imexbank.com.ua/ukr/news/1212177_pasport-vidkritih-torgiv-auktsionu-z-prodazhu-prav-vimogi-at-imeksbank-26122017-r-na-jedinij.html</t>
  </si>
  <si>
    <t>http://www.fg.gov.ua/not-paying/liquidation/96-imexbank/29657-asset-sell-id-140122</t>
  </si>
  <si>
    <t>http://torgi.fg.gov.ua/sale/auc.php?ID=140122</t>
  </si>
  <si>
    <t>https://prozorro.sale/auction/UA-EA-2017-12-12-000358-b</t>
  </si>
  <si>
    <t>http://imexbank.com.ua/ukr/news/2712173_pasport-vidkritih-torgiv-auktsionu-z-prodazhu-prav-vimogi-at-imeksbank-na-jedinij-kabinet-09.html</t>
  </si>
  <si>
    <t>http://www.fg.gov.ua/not-paying/liquidation/96-imexbank/30826-asset-sell-id-143986</t>
  </si>
  <si>
    <t>http://torgi.fg.gov.ua/sale/auc.php?ID=143986</t>
  </si>
  <si>
    <t>https://prozorro.sale/auction/UA-EA-2017-12-27-000218-b</t>
  </si>
  <si>
    <t>http://imexbank.com.ua/ukr/news/1001182_pasport-vidkritih-torgiv-auktsionu-z-prodazhu-prav-vimogi-at-imeksbank-u-jedinomu-kabineti-2.html</t>
  </si>
  <si>
    <t>http://www.fg.gov.ua/not-paying/liquidation/96-imexbank/31738-asset-sell-id-147047</t>
  </si>
  <si>
    <t>http://torgi.fg.gov.ua/sale/auc.php?ID=147047</t>
  </si>
  <si>
    <t>https://prozorro.sale/auction/UA-EA-2018-01-10-000433-a</t>
  </si>
  <si>
    <t>Перша початкова сьомі торги</t>
  </si>
  <si>
    <t>http://imexbank.com.ua/ukr/news/2502182_pasport-vidkritih-torgiv-auktsionu-z-prodazhu-prav-vimogi-at-imeksbank-u-jedinomu-kabineti-0.html</t>
  </si>
  <si>
    <t>http://www.fg.gov.ua/not-paying/liquidation/96-imexbank/32757-asset-sell-id-150348</t>
  </si>
  <si>
    <t>http://torgi.fg.gov.ua/sale/auc.php?ID=171345</t>
  </si>
  <si>
    <t>https://prozorro.sale/auction/UA-EA-2018-01-25-000134-a</t>
  </si>
  <si>
    <t>http://imexbank.com.ua/ukr/news/08022017_pasport-vidkritih-torgiv-auktsionu-z-prodazhu-prav-vimogi-at-imeksbank-v-jedinomu-kabineti-.html</t>
  </si>
  <si>
    <t>http://www.fg.gov.ua/not-paying/liquidation/96-imexbank/33593-asset-sell-id-152941</t>
  </si>
  <si>
    <t>http://torgi.fg.gov.ua/sale/auc.php?ID=172323</t>
  </si>
  <si>
    <t>https://prozorro.sale/auction/UA-EA-2018-02-08-000230-a</t>
  </si>
  <si>
    <t>ТОВ "Експертна компанія "Професіонал"</t>
  </si>
  <si>
    <t>станом на 01.03.2018 року</t>
  </si>
  <si>
    <t>так, внесено у березні 2018</t>
  </si>
  <si>
    <t xml:space="preserve"> </t>
  </si>
  <si>
    <t>Майнові права за попередніми договорами (права вимоги на укладання основних договорів купівлі-продажу земельних ділянок, у кількості 137 одиниць, загальною площею 699,62 га), що належать майновому поручителю та знаходяться за адресою: Одеська область, Біляївський район, Августовська селищна рада</t>
  </si>
  <si>
    <t>Одеська область, Овідіопольський район, с/рада Дальницька, "Золотий Бугаз", 18 корпус А</t>
  </si>
  <si>
    <t>Майнові права за попередніми договорами (права вимоги на укладання основних договорів купівлі-продажу земельних ділянок, у кількості 137 одиниць, загальною площею 699,62 га), що належать майновому поручителю  та знаходяться за адресою: Одеська область, Біляївський район, Августовська селищна рада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</si>
</sst>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-* #,##0.00\₴_-;\-* #,##0.00\₴_-;_-* \-??\₴_-;_-@_-"/>
    <numFmt numFmtId="166" formatCode="_-* #,##0.00_₴_-;\-* #,##0.00_₴_-;_-* \-??_₴_-;_-@_-"/>
    <numFmt numFmtId="167" formatCode="_-* #,##0_₴_-;\-* #,##0_₴_-;_-* \-??_₴_-;_-@_-"/>
    <numFmt numFmtId="168" formatCode="_-* #,##0_₴_-;\-* #,##0_₴_-;_-* \-_₴_-;_-@_-"/>
    <numFmt numFmtId="169" formatCode="#,##0_₴"/>
    <numFmt numFmtId="170" formatCode="dd/mm/yy"/>
    <numFmt numFmtId="171" formatCode="_-* #,##0_₴_-;\-* #,##0_₴_-;_-* &quot;-&quot;??_₴_-;_-@_-"/>
    <numFmt numFmtId="172" formatCode="[$-FC19]d\ mmmm\ yyyy\ &quot;г.&quot;"/>
    <numFmt numFmtId="173" formatCode="_-* #,##0.00_₴_-;\-* #,##0.00_₴_-;_-* &quot;-&quot;??_₴_-;_-@_-"/>
    <numFmt numFmtId="174" formatCode="#,##0.00_ ;\-#,##0.00\ "/>
    <numFmt numFmtId="175" formatCode="#,##0.00_₴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[$$-C09]#,##0.00"/>
  </numFmts>
  <fonts count="58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2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9"/>
      <color indexed="55"/>
      <name val="Calibri"/>
      <family val="2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i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Calibri"/>
      <family val="2"/>
    </font>
    <font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65" fontId="0" fillId="0" borderId="0">
      <alignment/>
      <protection/>
    </xf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>
      <alignment/>
      <protection/>
    </xf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167" fontId="0" fillId="0" borderId="11" xfId="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10" fillId="34" borderId="17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169" fontId="0" fillId="0" borderId="0" xfId="0" applyNumberFormat="1" applyFont="1" applyBorder="1" applyAlignment="1" applyProtection="1">
      <alignment horizontal="right" wrapText="1"/>
      <protection locked="0"/>
    </xf>
    <xf numFmtId="0" fontId="11" fillId="35" borderId="11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69" fontId="0" fillId="0" borderId="11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Border="1" applyAlignment="1" applyProtection="1">
      <alignment horizontal="right" wrapText="1"/>
      <protection locked="0"/>
    </xf>
    <xf numFmtId="169" fontId="12" fillId="0" borderId="11" xfId="0" applyNumberFormat="1" applyFont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170" fontId="14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wrapText="1"/>
    </xf>
    <xf numFmtId="168" fontId="14" fillId="0" borderId="11" xfId="0" applyNumberFormat="1" applyFont="1" applyBorder="1" applyAlignment="1">
      <alignment wrapText="1"/>
    </xf>
    <xf numFmtId="14" fontId="14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34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/>
    </xf>
    <xf numFmtId="170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171" fontId="6" fillId="0" borderId="11" xfId="64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37" fillId="0" borderId="0" xfId="55">
      <alignment/>
      <protection/>
    </xf>
    <xf numFmtId="0" fontId="37" fillId="0" borderId="11" xfId="55" applyBorder="1">
      <alignment/>
      <protection/>
    </xf>
    <xf numFmtId="171" fontId="37" fillId="0" borderId="11" xfId="66" applyNumberFormat="1" applyFont="1" applyBorder="1" applyAlignment="1">
      <alignment/>
    </xf>
    <xf numFmtId="9" fontId="37" fillId="0" borderId="11" xfId="61" applyFont="1" applyBorder="1" applyAlignment="1">
      <alignment/>
    </xf>
    <xf numFmtId="14" fontId="37" fillId="0" borderId="11" xfId="55" applyNumberFormat="1" applyBorder="1">
      <alignment/>
      <protection/>
    </xf>
    <xf numFmtId="174" fontId="37" fillId="0" borderId="11" xfId="66" applyNumberFormat="1" applyFont="1" applyBorder="1" applyAlignment="1">
      <alignment/>
    </xf>
    <xf numFmtId="175" fontId="37" fillId="0" borderId="11" xfId="55" applyNumberFormat="1" applyBorder="1" applyAlignment="1">
      <alignment horizontal="right" wrapText="1"/>
      <protection/>
    </xf>
    <xf numFmtId="14" fontId="37" fillId="0" borderId="11" xfId="55" applyNumberFormat="1" applyBorder="1" applyAlignment="1">
      <alignment horizontal="right" wrapText="1"/>
      <protection/>
    </xf>
    <xf numFmtId="0" fontId="56" fillId="0" borderId="11" xfId="55" applyFont="1" applyBorder="1">
      <alignment/>
      <protection/>
    </xf>
    <xf numFmtId="10" fontId="0" fillId="0" borderId="14" xfId="0" applyNumberFormat="1" applyFont="1" applyBorder="1" applyAlignment="1" applyProtection="1">
      <alignment horizontal="center"/>
      <protection/>
    </xf>
    <xf numFmtId="174" fontId="0" fillId="0" borderId="11" xfId="0" applyNumberFormat="1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right" vertical="center"/>
      <protection/>
    </xf>
    <xf numFmtId="4" fontId="0" fillId="0" borderId="14" xfId="0" applyNumberFormat="1" applyBorder="1" applyAlignment="1" applyProtection="1">
      <alignment horizontal="right" vertical="center"/>
      <protection/>
    </xf>
    <xf numFmtId="167" fontId="0" fillId="0" borderId="14" xfId="0" applyNumberFormat="1" applyFont="1" applyBorder="1" applyAlignment="1" applyProtection="1">
      <alignment horizontal="right" vertical="center"/>
      <protection/>
    </xf>
    <xf numFmtId="49" fontId="57" fillId="0" borderId="11" xfId="0" applyNumberFormat="1" applyFont="1" applyFill="1" applyBorder="1" applyAlignment="1" applyProtection="1">
      <alignment horizontal="center" vertical="center"/>
      <protection/>
    </xf>
    <xf numFmtId="14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vertical="center"/>
    </xf>
    <xf numFmtId="0" fontId="56" fillId="0" borderId="11" xfId="55" applyFont="1" applyBorder="1" applyAlignment="1">
      <alignment wrapText="1"/>
      <protection/>
    </xf>
    <xf numFmtId="0" fontId="20" fillId="0" borderId="11" xfId="0" applyFont="1" applyBorder="1" applyAlignment="1">
      <alignment wrapText="1"/>
    </xf>
    <xf numFmtId="14" fontId="14" fillId="0" borderId="11" xfId="0" applyNumberFormat="1" applyFont="1" applyBorder="1" applyAlignment="1">
      <alignment/>
    </xf>
    <xf numFmtId="0" fontId="37" fillId="0" borderId="11" xfId="55" applyBorder="1" applyAlignment="1">
      <alignment horizontal="center"/>
      <protection/>
    </xf>
    <xf numFmtId="0" fontId="37" fillId="0" borderId="11" xfId="55" applyBorder="1" applyAlignment="1">
      <alignment wrapText="1"/>
      <protection/>
    </xf>
    <xf numFmtId="0" fontId="56" fillId="0" borderId="11" xfId="55" applyFont="1" applyBorder="1" applyAlignment="1">
      <alignment horizont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 horizontal="center"/>
    </xf>
    <xf numFmtId="166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wrapText="1"/>
    </xf>
    <xf numFmtId="14" fontId="5" fillId="0" borderId="19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37" fillId="0" borderId="11" xfId="55" applyNumberFormat="1" applyBorder="1" applyAlignment="1">
      <alignment horizontal="righ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38100</xdr:rowOff>
    </xdr:from>
    <xdr:to>
      <xdr:col>9</xdr:col>
      <xdr:colOff>914400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400_CREDIT\&#1059;&#1041;&#1050;\&#1055;&#1056;&#1054;&#1055;&#1054;&#1047;&#1048;&#1062;&#1048;&#1071;\2\2017_&#1055;&#1040;&#1057;&#1055;&#1054;&#1056;&#1058;&#1040;_02_&#1060;&#1045;&#1042;&#1056;&#1040;&#1051;&#1068;\&#1041;&#1091;&#1075;&#1072;&#1079;%20&#1044;&#1077;&#1083;&#1102;&#1082;&#1089;\&#1053;&#1072;%20&#1060;&#1086;&#1085;&#1076;_02032017\&#1053;&#1086;&#1089;&#1082;&#1086;%20&#1043;&#1088;&#1077;&#1073;&#1077;&#1085;&#1085;&#1080;&#1082;\2016%2006%2001%20&#1055;&#1072;&#1089;&#1087;&#1086;&#1088;&#1090;%20&#1082;&#1088;&#1077;&#1076;&#1080;&#1090;&#1099;%20&#1041;&#1091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67" customWidth="1"/>
    <col min="2" max="2" width="22.140625" style="67" customWidth="1"/>
    <col min="3" max="3" width="25.140625" style="67" customWidth="1"/>
    <col min="4" max="4" width="38.28125" style="67" customWidth="1"/>
    <col min="5" max="5" width="22.28125" style="67" customWidth="1"/>
    <col min="6" max="6" width="31.7109375" style="67" customWidth="1"/>
    <col min="7" max="16384" width="9.140625" style="67" customWidth="1"/>
  </cols>
  <sheetData>
    <row r="1" spans="1:3" ht="15">
      <c r="A1" s="88" t="s">
        <v>0</v>
      </c>
      <c r="B1" s="88"/>
      <c r="C1" s="113" t="str">
        <f>ПублПасп!B27</f>
        <v>ТОВ "Експертна компанія "Професіонал"</v>
      </c>
    </row>
    <row r="2" spans="1:3" ht="15">
      <c r="A2" s="88" t="s">
        <v>17</v>
      </c>
      <c r="B2" s="88"/>
      <c r="C2" s="74">
        <v>42309</v>
      </c>
    </row>
    <row r="3" spans="1:3" ht="30" customHeight="1">
      <c r="A3" s="88" t="s">
        <v>38</v>
      </c>
      <c r="B3" s="88"/>
      <c r="C3" s="73">
        <f>ПублПасп!E27</f>
        <v>14969361</v>
      </c>
    </row>
    <row r="6" spans="1:6" ht="15">
      <c r="A6" s="87" t="s">
        <v>27</v>
      </c>
      <c r="B6" s="87"/>
      <c r="C6" s="87"/>
      <c r="D6" s="87"/>
      <c r="E6" s="87"/>
      <c r="F6" s="87"/>
    </row>
    <row r="7" spans="1:6" ht="15">
      <c r="A7" s="68" t="s">
        <v>28</v>
      </c>
      <c r="B7" s="68" t="s">
        <v>29</v>
      </c>
      <c r="C7" s="68" t="s">
        <v>30</v>
      </c>
      <c r="D7" s="68" t="s">
        <v>31</v>
      </c>
      <c r="E7" s="68" t="s">
        <v>32</v>
      </c>
      <c r="F7" s="68" t="s">
        <v>33</v>
      </c>
    </row>
    <row r="8" spans="1:6" ht="15">
      <c r="A8" s="68">
        <v>1</v>
      </c>
      <c r="B8" s="71">
        <v>43053</v>
      </c>
      <c r="C8" s="72">
        <v>179680218.32</v>
      </c>
      <c r="D8" s="70" t="s">
        <v>85</v>
      </c>
      <c r="E8" s="69">
        <v>0</v>
      </c>
      <c r="F8" s="68" t="s">
        <v>86</v>
      </c>
    </row>
    <row r="9" spans="1:6" ht="15">
      <c r="A9" s="68">
        <v>2</v>
      </c>
      <c r="B9" s="71">
        <v>43067</v>
      </c>
      <c r="C9" s="72">
        <f>C8*0.9</f>
        <v>161712196.488</v>
      </c>
      <c r="D9" s="70" t="s">
        <v>85</v>
      </c>
      <c r="E9" s="69">
        <v>0</v>
      </c>
      <c r="F9" s="68" t="s">
        <v>86</v>
      </c>
    </row>
    <row r="10" spans="1:6" ht="15">
      <c r="A10" s="68">
        <v>3</v>
      </c>
      <c r="B10" s="71">
        <v>43081</v>
      </c>
      <c r="C10" s="72">
        <f>C8*0.8</f>
        <v>143744174.656</v>
      </c>
      <c r="D10" s="70" t="s">
        <v>85</v>
      </c>
      <c r="E10" s="69">
        <v>0</v>
      </c>
      <c r="F10" s="68" t="s">
        <v>86</v>
      </c>
    </row>
    <row r="11" spans="1:6" ht="15">
      <c r="A11" s="68">
        <v>4</v>
      </c>
      <c r="B11" s="71">
        <v>43095</v>
      </c>
      <c r="C11" s="72">
        <f>C8*0.7</f>
        <v>125776152.82399999</v>
      </c>
      <c r="D11" s="70" t="s">
        <v>85</v>
      </c>
      <c r="E11" s="69">
        <v>0</v>
      </c>
      <c r="F11" s="68" t="s">
        <v>86</v>
      </c>
    </row>
    <row r="12" spans="1:6" ht="15">
      <c r="A12" s="68">
        <v>5</v>
      </c>
      <c r="B12" s="71">
        <v>43110</v>
      </c>
      <c r="C12" s="72">
        <f>C8*0.6</f>
        <v>107808130.992</v>
      </c>
      <c r="D12" s="70" t="s">
        <v>85</v>
      </c>
      <c r="E12" s="69">
        <v>0</v>
      </c>
      <c r="F12" s="68" t="s">
        <v>86</v>
      </c>
    </row>
    <row r="13" spans="1:6" ht="15">
      <c r="A13" s="68">
        <v>6</v>
      </c>
      <c r="B13" s="71">
        <v>43124</v>
      </c>
      <c r="C13" s="72">
        <f>C8*0.5</f>
        <v>89840109.16</v>
      </c>
      <c r="D13" s="70" t="s">
        <v>85</v>
      </c>
      <c r="E13" s="69">
        <v>0</v>
      </c>
      <c r="F13" s="68" t="s">
        <v>86</v>
      </c>
    </row>
    <row r="14" spans="1:6" ht="15">
      <c r="A14" s="68">
        <v>7</v>
      </c>
      <c r="B14" s="71">
        <v>43138</v>
      </c>
      <c r="C14" s="72">
        <f>C8*0.4</f>
        <v>71872087.328</v>
      </c>
      <c r="D14" s="70" t="s">
        <v>85</v>
      </c>
      <c r="E14" s="69">
        <v>0</v>
      </c>
      <c r="F14" s="68" t="s">
        <v>86</v>
      </c>
    </row>
    <row r="15" spans="1:6" ht="15">
      <c r="A15" s="68">
        <v>8</v>
      </c>
      <c r="B15" s="71">
        <v>43152</v>
      </c>
      <c r="C15" s="72">
        <f>C8*0.3</f>
        <v>53904065.496</v>
      </c>
      <c r="D15" s="70" t="s">
        <v>85</v>
      </c>
      <c r="E15" s="69">
        <v>0</v>
      </c>
      <c r="F15" s="68" t="s">
        <v>86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5.421875" style="67" customWidth="1"/>
    <col min="2" max="2" width="62.28125" style="67" customWidth="1"/>
    <col min="3" max="16384" width="9.140625" style="67" customWidth="1"/>
  </cols>
  <sheetData>
    <row r="1" spans="1:2" ht="15">
      <c r="A1" s="89" t="s">
        <v>34</v>
      </c>
      <c r="B1" s="89"/>
    </row>
    <row r="2" spans="1:2" ht="15">
      <c r="A2" s="75" t="s">
        <v>28</v>
      </c>
      <c r="B2" s="84" t="s">
        <v>35</v>
      </c>
    </row>
    <row r="3" spans="1:2" ht="17.25" customHeight="1">
      <c r="A3" s="84" t="s">
        <v>87</v>
      </c>
      <c r="B3" s="84" t="s">
        <v>94</v>
      </c>
    </row>
    <row r="4" spans="1:2" ht="26.25">
      <c r="A4" s="75"/>
      <c r="B4" s="84" t="s">
        <v>95</v>
      </c>
    </row>
    <row r="5" spans="1:2" ht="15">
      <c r="A5" s="75"/>
      <c r="B5" s="84" t="s">
        <v>96</v>
      </c>
    </row>
    <row r="6" spans="1:2" ht="15">
      <c r="A6" s="75"/>
      <c r="B6" s="84" t="s">
        <v>97</v>
      </c>
    </row>
    <row r="7" spans="1:2" ht="26.25">
      <c r="A7" s="84" t="s">
        <v>88</v>
      </c>
      <c r="B7" s="84" t="s">
        <v>98</v>
      </c>
    </row>
    <row r="8" spans="1:2" ht="26.25">
      <c r="A8" s="75"/>
      <c r="B8" s="84" t="s">
        <v>99</v>
      </c>
    </row>
    <row r="9" spans="1:2" ht="15">
      <c r="A9" s="75"/>
      <c r="B9" s="84" t="s">
        <v>100</v>
      </c>
    </row>
    <row r="10" spans="1:2" ht="15">
      <c r="A10" s="75"/>
      <c r="B10" s="84" t="s">
        <v>101</v>
      </c>
    </row>
    <row r="11" spans="1:2" ht="26.25">
      <c r="A11" s="84" t="s">
        <v>89</v>
      </c>
      <c r="B11" s="84" t="s">
        <v>102</v>
      </c>
    </row>
    <row r="12" spans="1:2" ht="26.25">
      <c r="A12" s="75"/>
      <c r="B12" s="84" t="s">
        <v>103</v>
      </c>
    </row>
    <row r="13" spans="1:2" ht="15">
      <c r="A13" s="75"/>
      <c r="B13" s="84" t="s">
        <v>104</v>
      </c>
    </row>
    <row r="14" spans="1:2" ht="15">
      <c r="A14" s="75"/>
      <c r="B14" s="84" t="s">
        <v>105</v>
      </c>
    </row>
    <row r="15" spans="1:2" ht="26.25">
      <c r="A15" s="84" t="s">
        <v>90</v>
      </c>
      <c r="B15" s="84" t="s">
        <v>106</v>
      </c>
    </row>
    <row r="16" spans="1:2" ht="26.25">
      <c r="A16" s="75"/>
      <c r="B16" s="84" t="s">
        <v>107</v>
      </c>
    </row>
    <row r="17" spans="1:2" ht="15">
      <c r="A17" s="75"/>
      <c r="B17" s="84" t="s">
        <v>108</v>
      </c>
    </row>
    <row r="18" spans="1:2" ht="15">
      <c r="A18" s="75"/>
      <c r="B18" s="84" t="s">
        <v>109</v>
      </c>
    </row>
    <row r="19" spans="1:2" ht="26.25">
      <c r="A19" s="84" t="s">
        <v>91</v>
      </c>
      <c r="B19" s="84" t="s">
        <v>110</v>
      </c>
    </row>
    <row r="20" spans="1:2" ht="26.25">
      <c r="A20" s="68"/>
      <c r="B20" s="84" t="s">
        <v>111</v>
      </c>
    </row>
    <row r="21" spans="1:2" ht="15">
      <c r="A21" s="68"/>
      <c r="B21" s="84" t="s">
        <v>112</v>
      </c>
    </row>
    <row r="22" spans="1:2" ht="15">
      <c r="A22" s="68"/>
      <c r="B22" s="84" t="s">
        <v>113</v>
      </c>
    </row>
    <row r="23" spans="1:2" ht="26.25">
      <c r="A23" s="84" t="s">
        <v>92</v>
      </c>
      <c r="B23" s="84" t="s">
        <v>114</v>
      </c>
    </row>
    <row r="24" spans="1:2" ht="26.25">
      <c r="A24" s="68"/>
      <c r="B24" s="84" t="s">
        <v>115</v>
      </c>
    </row>
    <row r="25" spans="1:2" ht="15">
      <c r="A25" s="68"/>
      <c r="B25" s="84" t="s">
        <v>116</v>
      </c>
    </row>
    <row r="26" spans="1:2" ht="15">
      <c r="A26" s="68"/>
      <c r="B26" s="84" t="s">
        <v>117</v>
      </c>
    </row>
    <row r="27" spans="1:2" ht="26.25">
      <c r="A27" s="84" t="s">
        <v>118</v>
      </c>
      <c r="B27" s="84" t="s">
        <v>119</v>
      </c>
    </row>
    <row r="28" spans="1:2" ht="26.25">
      <c r="A28" s="68"/>
      <c r="B28" s="84" t="s">
        <v>120</v>
      </c>
    </row>
    <row r="29" spans="1:2" ht="15">
      <c r="A29" s="68"/>
      <c r="B29" s="84" t="s">
        <v>121</v>
      </c>
    </row>
    <row r="30" spans="1:2" ht="15">
      <c r="A30" s="68"/>
      <c r="B30" s="84" t="s">
        <v>122</v>
      </c>
    </row>
    <row r="31" spans="1:2" ht="26.25">
      <c r="A31" s="84" t="s">
        <v>93</v>
      </c>
      <c r="B31" s="84" t="s">
        <v>123</v>
      </c>
    </row>
    <row r="32" spans="1:2" ht="26.25">
      <c r="A32" s="68"/>
      <c r="B32" s="84" t="s">
        <v>124</v>
      </c>
    </row>
    <row r="33" spans="1:2" ht="15">
      <c r="A33" s="68"/>
      <c r="B33" s="84" t="s">
        <v>125</v>
      </c>
    </row>
    <row r="34" spans="1:2" ht="15">
      <c r="A34" s="68"/>
      <c r="B34" s="84" t="s">
        <v>126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0" zoomScaleSheetLayoutView="90" zoomScalePageLayoutView="90" workbookViewId="0" topLeftCell="A1">
      <selection activeCell="C24" sqref="C24"/>
    </sheetView>
  </sheetViews>
  <sheetFormatPr defaultColWidth="8.57421875" defaultRowHeight="15"/>
  <cols>
    <col min="1" max="1" width="1.1484375" style="0" customWidth="1"/>
    <col min="2" max="2" width="40.28125" style="0" customWidth="1"/>
    <col min="3" max="3" width="46.421875" style="0" customWidth="1"/>
    <col min="4" max="4" width="0" style="0" hidden="1" customWidth="1"/>
    <col min="5" max="5" width="15.57421875" style="0" customWidth="1"/>
    <col min="6" max="7" width="14.421875" style="0" customWidth="1"/>
    <col min="8" max="8" width="19.57421875" style="0" customWidth="1"/>
    <col min="9" max="9" width="13.8515625" style="0" customWidth="1"/>
    <col min="10" max="10" width="14.421875" style="0" customWidth="1"/>
    <col min="11" max="11" width="2.421875" style="0" customWidth="1"/>
  </cols>
  <sheetData>
    <row r="1" spans="1:13" ht="14.25" customHeight="1">
      <c r="A1" s="2"/>
      <c r="B1" s="106" t="s">
        <v>36</v>
      </c>
      <c r="C1" s="106"/>
      <c r="D1" s="106"/>
      <c r="E1" s="106"/>
      <c r="F1" s="106"/>
      <c r="G1" s="106"/>
      <c r="H1" s="106"/>
      <c r="I1" s="106"/>
      <c r="J1" s="106"/>
      <c r="K1" s="3"/>
      <c r="L1" s="3"/>
      <c r="M1" s="3"/>
    </row>
    <row r="2" spans="1:13" ht="27" customHeight="1">
      <c r="A2" s="2"/>
      <c r="B2" s="106"/>
      <c r="C2" s="106"/>
      <c r="D2" s="106"/>
      <c r="E2" s="106"/>
      <c r="F2" s="106"/>
      <c r="G2" s="106"/>
      <c r="H2" s="106"/>
      <c r="I2" s="106"/>
      <c r="J2" s="106"/>
      <c r="K2" s="3"/>
      <c r="L2" s="3"/>
      <c r="M2" s="3"/>
    </row>
    <row r="3" spans="1:13" ht="15.75">
      <c r="A3" s="2"/>
      <c r="B3" s="4" t="s">
        <v>3</v>
      </c>
      <c r="C3" s="107" t="s">
        <v>128</v>
      </c>
      <c r="D3" s="107"/>
      <c r="E3" s="107"/>
      <c r="F3" s="107"/>
      <c r="G3" s="107"/>
      <c r="H3" s="107"/>
      <c r="I3" s="107"/>
      <c r="J3" s="107"/>
      <c r="K3" s="3"/>
      <c r="L3" s="3"/>
      <c r="M3" s="3"/>
    </row>
    <row r="4" spans="1:13" ht="15">
      <c r="A4" s="2"/>
      <c r="B4" s="108" t="s">
        <v>4</v>
      </c>
      <c r="C4" s="108"/>
      <c r="D4" s="5"/>
      <c r="E4" s="109" t="s">
        <v>5</v>
      </c>
      <c r="F4" s="109"/>
      <c r="G4" s="109"/>
      <c r="H4" s="109"/>
      <c r="I4" s="109"/>
      <c r="J4" s="109"/>
      <c r="K4" s="3"/>
      <c r="L4" s="3"/>
      <c r="M4" s="3"/>
    </row>
    <row r="5" spans="1:10" ht="14.25" customHeight="1">
      <c r="A5" s="2"/>
      <c r="B5" s="6" t="s">
        <v>39</v>
      </c>
      <c r="C5" s="7" t="s">
        <v>37</v>
      </c>
      <c r="D5" s="8"/>
      <c r="E5" s="93" t="s">
        <v>45</v>
      </c>
      <c r="F5" s="93"/>
      <c r="G5" s="100" t="s">
        <v>75</v>
      </c>
      <c r="H5" s="100"/>
      <c r="I5" s="112" t="s">
        <v>49</v>
      </c>
      <c r="J5" s="92" t="s">
        <v>24</v>
      </c>
    </row>
    <row r="6" spans="1:12" ht="28.5" customHeight="1">
      <c r="A6" s="2"/>
      <c r="B6" s="9" t="s">
        <v>40</v>
      </c>
      <c r="C6" s="10" t="s">
        <v>81</v>
      </c>
      <c r="D6" s="8"/>
      <c r="E6" s="111" t="s">
        <v>46</v>
      </c>
      <c r="F6" s="111"/>
      <c r="G6" s="111"/>
      <c r="H6" s="79">
        <v>192121423.53</v>
      </c>
      <c r="I6" s="112"/>
      <c r="J6" s="92"/>
      <c r="L6" s="11" t="s">
        <v>6</v>
      </c>
    </row>
    <row r="7" spans="1:10" ht="15">
      <c r="A7" s="2"/>
      <c r="B7" s="9" t="s">
        <v>41</v>
      </c>
      <c r="C7" s="7" t="s">
        <v>2</v>
      </c>
      <c r="D7" s="8"/>
      <c r="E7" s="93" t="s">
        <v>47</v>
      </c>
      <c r="F7" s="93"/>
      <c r="G7" s="93"/>
      <c r="H7" s="80">
        <v>1150</v>
      </c>
      <c r="I7" s="112"/>
      <c r="J7" s="92"/>
    </row>
    <row r="8" spans="1:10" ht="60">
      <c r="A8" s="2"/>
      <c r="B8" s="9" t="s">
        <v>42</v>
      </c>
      <c r="C8" s="64" t="s">
        <v>80</v>
      </c>
      <c r="D8" s="8"/>
      <c r="E8" s="94" t="s">
        <v>48</v>
      </c>
      <c r="F8" s="94"/>
      <c r="G8" s="94"/>
      <c r="H8" s="78" t="s">
        <v>24</v>
      </c>
      <c r="I8" s="112"/>
      <c r="J8" s="92"/>
    </row>
    <row r="9" spans="1:10" ht="25.5" customHeight="1">
      <c r="A9" s="2"/>
      <c r="B9" s="9" t="s">
        <v>43</v>
      </c>
      <c r="C9" s="12" t="s">
        <v>19</v>
      </c>
      <c r="D9" s="8"/>
      <c r="E9" s="96" t="s">
        <v>7</v>
      </c>
      <c r="F9" s="97" t="s">
        <v>8</v>
      </c>
      <c r="G9" s="97" t="s">
        <v>9</v>
      </c>
      <c r="H9" s="95" t="s">
        <v>50</v>
      </c>
      <c r="I9" s="95" t="s">
        <v>10</v>
      </c>
      <c r="J9" s="95" t="s">
        <v>11</v>
      </c>
    </row>
    <row r="10" spans="1:10" ht="44.25" customHeight="1">
      <c r="A10" s="2"/>
      <c r="B10" s="101" t="s">
        <v>44</v>
      </c>
      <c r="C10" s="102" t="s">
        <v>79</v>
      </c>
      <c r="D10" s="8"/>
      <c r="E10" s="96"/>
      <c r="F10" s="97"/>
      <c r="G10" s="97"/>
      <c r="H10" s="95"/>
      <c r="I10" s="95"/>
      <c r="J10" s="95"/>
    </row>
    <row r="11" spans="1:10" ht="15">
      <c r="A11" s="2"/>
      <c r="B11" s="101"/>
      <c r="C11" s="103"/>
      <c r="D11" s="8"/>
      <c r="E11" s="14">
        <v>41360</v>
      </c>
      <c r="F11" s="14">
        <v>42389</v>
      </c>
      <c r="G11" s="15">
        <v>980</v>
      </c>
      <c r="H11" s="16">
        <v>119000000</v>
      </c>
      <c r="I11" s="77">
        <v>73121423.53</v>
      </c>
      <c r="J11" s="76">
        <v>0.18</v>
      </c>
    </row>
    <row r="12" spans="1:10" ht="15">
      <c r="A12" s="2"/>
      <c r="B12" s="101"/>
      <c r="C12" s="103"/>
      <c r="D12" s="19"/>
      <c r="E12" s="14"/>
      <c r="F12" s="14"/>
      <c r="G12" s="15"/>
      <c r="H12" s="17"/>
      <c r="I12" s="17"/>
      <c r="J12" s="18"/>
    </row>
    <row r="13" spans="1:10" ht="15">
      <c r="A13" s="2"/>
      <c r="B13" s="101"/>
      <c r="C13" s="104"/>
      <c r="D13" s="19"/>
      <c r="E13" s="14"/>
      <c r="F13" s="14"/>
      <c r="G13" s="15"/>
      <c r="H13" s="17"/>
      <c r="I13" s="17"/>
      <c r="J13" s="18"/>
    </row>
    <row r="14" spans="1:10" ht="15">
      <c r="A14" s="2"/>
      <c r="B14" s="20"/>
      <c r="C14" s="21"/>
      <c r="D14" s="19"/>
      <c r="E14" s="22"/>
      <c r="F14" s="22"/>
      <c r="G14" s="23"/>
      <c r="H14" s="24"/>
      <c r="I14" s="24"/>
      <c r="J14" s="25"/>
    </row>
    <row r="15" spans="1:10" ht="15">
      <c r="A15" s="2"/>
      <c r="B15" s="110" t="s">
        <v>51</v>
      </c>
      <c r="C15" s="110"/>
      <c r="D15" s="1"/>
      <c r="E15" s="91" t="s">
        <v>52</v>
      </c>
      <c r="F15" s="91"/>
      <c r="G15" s="91"/>
      <c r="H15" s="91"/>
      <c r="I15" s="91"/>
      <c r="J15" s="91"/>
    </row>
    <row r="16" spans="1:10" ht="26.25">
      <c r="A16" s="2"/>
      <c r="B16" s="9" t="s">
        <v>53</v>
      </c>
      <c r="C16" s="31" t="s">
        <v>84</v>
      </c>
      <c r="D16" s="26"/>
      <c r="E16" s="27"/>
      <c r="F16" s="28"/>
      <c r="G16" s="29" t="s">
        <v>12</v>
      </c>
      <c r="H16" s="29" t="s">
        <v>13</v>
      </c>
      <c r="I16" s="29" t="s">
        <v>14</v>
      </c>
      <c r="J16" s="30"/>
    </row>
    <row r="17" spans="1:10" ht="24.75" customHeight="1">
      <c r="A17" s="2"/>
      <c r="B17" s="9" t="s">
        <v>54</v>
      </c>
      <c r="C17" s="31">
        <v>42068</v>
      </c>
      <c r="D17" s="32"/>
      <c r="E17" s="90" t="s">
        <v>61</v>
      </c>
      <c r="F17" s="90"/>
      <c r="G17" s="33"/>
      <c r="H17" s="66"/>
      <c r="I17" s="35" t="s">
        <v>15</v>
      </c>
      <c r="J17" s="36" t="s">
        <v>16</v>
      </c>
    </row>
    <row r="18" spans="1:10" ht="15" customHeight="1">
      <c r="A18" s="2"/>
      <c r="B18" s="9" t="s">
        <v>55</v>
      </c>
      <c r="C18" s="31">
        <v>42073</v>
      </c>
      <c r="D18" s="32"/>
      <c r="E18" s="90" t="s">
        <v>62</v>
      </c>
      <c r="F18" s="90"/>
      <c r="G18" s="34"/>
      <c r="H18" s="37"/>
      <c r="I18" s="35" t="s">
        <v>15</v>
      </c>
      <c r="J18" s="36" t="s">
        <v>16</v>
      </c>
    </row>
    <row r="19" spans="1:10" ht="15" customHeight="1">
      <c r="A19" s="2"/>
      <c r="B19" s="9" t="s">
        <v>56</v>
      </c>
      <c r="C19" s="13" t="s">
        <v>18</v>
      </c>
      <c r="D19" s="32"/>
      <c r="E19" s="90" t="s">
        <v>63</v>
      </c>
      <c r="F19" s="90"/>
      <c r="G19" s="38"/>
      <c r="H19" s="37"/>
      <c r="I19" s="35" t="s">
        <v>15</v>
      </c>
      <c r="J19" s="36" t="s">
        <v>16</v>
      </c>
    </row>
    <row r="20" spans="1:10" ht="15" customHeight="1">
      <c r="A20" s="2"/>
      <c r="B20" s="9" t="s">
        <v>57</v>
      </c>
      <c r="C20" s="39" t="s">
        <v>19</v>
      </c>
      <c r="D20" s="32"/>
      <c r="E20" s="90" t="s">
        <v>64</v>
      </c>
      <c r="F20" s="90"/>
      <c r="G20" s="40"/>
      <c r="H20" s="37"/>
      <c r="I20" s="35" t="s">
        <v>15</v>
      </c>
      <c r="J20" s="36" t="s">
        <v>16</v>
      </c>
    </row>
    <row r="21" spans="1:10" ht="15" customHeight="1">
      <c r="A21" s="2"/>
      <c r="B21" s="9" t="s">
        <v>58</v>
      </c>
      <c r="C21" s="31" t="s">
        <v>18</v>
      </c>
      <c r="D21" s="32"/>
      <c r="E21" s="90" t="s">
        <v>65</v>
      </c>
      <c r="F21" s="90"/>
      <c r="G21" s="38"/>
      <c r="H21" s="37"/>
      <c r="I21" s="35" t="s">
        <v>15</v>
      </c>
      <c r="J21" s="36" t="s">
        <v>16</v>
      </c>
    </row>
    <row r="22" spans="1:10" ht="54.75" customHeight="1">
      <c r="A22" s="2"/>
      <c r="B22" s="9" t="s">
        <v>59</v>
      </c>
      <c r="C22" s="65" t="s">
        <v>19</v>
      </c>
      <c r="D22" s="32"/>
      <c r="E22" s="90" t="s">
        <v>66</v>
      </c>
      <c r="F22" s="90"/>
      <c r="G22" s="63"/>
      <c r="H22" s="37"/>
      <c r="I22" s="35" t="s">
        <v>15</v>
      </c>
      <c r="J22" s="36" t="s">
        <v>16</v>
      </c>
    </row>
    <row r="23" spans="1:10" ht="25.5" customHeight="1">
      <c r="A23" s="2"/>
      <c r="B23" s="9" t="s">
        <v>60</v>
      </c>
      <c r="C23" s="31" t="s">
        <v>18</v>
      </c>
      <c r="D23" s="32"/>
      <c r="E23" s="90" t="s">
        <v>67</v>
      </c>
      <c r="F23" s="90"/>
      <c r="G23" s="41"/>
      <c r="H23" s="42">
        <v>1091407200</v>
      </c>
      <c r="I23" s="35" t="s">
        <v>15</v>
      </c>
      <c r="J23" s="36" t="s">
        <v>16</v>
      </c>
    </row>
    <row r="24" spans="1:10" ht="15" customHeight="1">
      <c r="A24" s="1"/>
      <c r="E24" s="105" t="s">
        <v>20</v>
      </c>
      <c r="F24" s="105"/>
      <c r="G24" s="42">
        <v>0</v>
      </c>
      <c r="H24" s="42">
        <v>1091407200</v>
      </c>
      <c r="I24" s="43"/>
      <c r="J24" s="44"/>
    </row>
    <row r="26" spans="2:5" ht="45">
      <c r="B26" s="59" t="s">
        <v>0</v>
      </c>
      <c r="C26" s="60" t="s">
        <v>17</v>
      </c>
      <c r="D26" s="61"/>
      <c r="E26" s="62" t="s">
        <v>1</v>
      </c>
    </row>
    <row r="27" spans="2:6" ht="25.5" customHeight="1">
      <c r="B27" s="81" t="s">
        <v>127</v>
      </c>
      <c r="C27" s="82">
        <v>42309</v>
      </c>
      <c r="D27" s="83"/>
      <c r="E27" s="98">
        <v>14969361</v>
      </c>
      <c r="F27" s="99"/>
    </row>
  </sheetData>
  <sheetProtection/>
  <mergeCells count="30">
    <mergeCell ref="E19:F19"/>
    <mergeCell ref="B1:J2"/>
    <mergeCell ref="C3:J3"/>
    <mergeCell ref="B4:C4"/>
    <mergeCell ref="E4:J4"/>
    <mergeCell ref="B15:C15"/>
    <mergeCell ref="E6:G6"/>
    <mergeCell ref="I5:I8"/>
    <mergeCell ref="G9:G10"/>
    <mergeCell ref="H9:H10"/>
    <mergeCell ref="E27:F27"/>
    <mergeCell ref="E5:F5"/>
    <mergeCell ref="G5:H5"/>
    <mergeCell ref="B10:B13"/>
    <mergeCell ref="C10:C13"/>
    <mergeCell ref="E24:F24"/>
    <mergeCell ref="E17:F17"/>
    <mergeCell ref="E18:F18"/>
    <mergeCell ref="E22:F22"/>
    <mergeCell ref="E23:F23"/>
    <mergeCell ref="E20:F20"/>
    <mergeCell ref="E21:F21"/>
    <mergeCell ref="E15:J15"/>
    <mergeCell ref="J5:J8"/>
    <mergeCell ref="E7:G7"/>
    <mergeCell ref="E8:G8"/>
    <mergeCell ref="I9:I10"/>
    <mergeCell ref="J9:J10"/>
    <mergeCell ref="E9:E10"/>
    <mergeCell ref="F9:F1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Normal="80" zoomScaleSheetLayoutView="100" zoomScalePageLayoutView="90" workbookViewId="0" topLeftCell="A1">
      <selection activeCell="E7" sqref="E7"/>
    </sheetView>
  </sheetViews>
  <sheetFormatPr defaultColWidth="8.57421875" defaultRowHeight="15"/>
  <cols>
    <col min="1" max="1" width="64.00390625" style="0" customWidth="1"/>
    <col min="2" max="2" width="40.140625" style="0" customWidth="1"/>
    <col min="3" max="3" width="39.140625" style="0" hidden="1" customWidth="1"/>
    <col min="4" max="4" width="8.57421875" style="0" hidden="1" customWidth="1"/>
    <col min="5" max="5" width="39.28125" style="0" customWidth="1"/>
    <col min="6" max="6" width="23.421875" style="0" customWidth="1"/>
    <col min="7" max="7" width="28.28125" style="0" customWidth="1"/>
  </cols>
  <sheetData>
    <row r="1" spans="1:5" ht="69" customHeight="1">
      <c r="A1" s="45" t="s">
        <v>68</v>
      </c>
      <c r="E1" s="85" t="s">
        <v>82</v>
      </c>
    </row>
    <row r="2" spans="1:23" ht="54.75" customHeight="1">
      <c r="A2" s="46" t="s">
        <v>69</v>
      </c>
      <c r="B2" s="47" t="s">
        <v>77</v>
      </c>
      <c r="C2" s="48" t="e">
        <v>#REF!</v>
      </c>
      <c r="D2" s="48" t="e">
        <v>#REF!</v>
      </c>
      <c r="E2" s="48" t="s">
        <v>132</v>
      </c>
      <c r="F2" s="48"/>
      <c r="G2" s="48"/>
      <c r="H2" s="48"/>
      <c r="I2" s="48"/>
      <c r="J2" s="48"/>
      <c r="K2" s="47">
        <v>0</v>
      </c>
      <c r="L2" s="47">
        <v>0</v>
      </c>
      <c r="M2" s="47">
        <v>0</v>
      </c>
      <c r="N2" s="47">
        <v>0</v>
      </c>
      <c r="O2" s="47">
        <v>0</v>
      </c>
      <c r="P2" s="47">
        <v>0</v>
      </c>
      <c r="Q2" s="47">
        <v>0</v>
      </c>
      <c r="R2" s="47">
        <v>0</v>
      </c>
      <c r="S2" s="47">
        <v>0</v>
      </c>
      <c r="T2" s="47">
        <v>0</v>
      </c>
      <c r="U2" s="47">
        <v>0</v>
      </c>
      <c r="V2" s="47">
        <v>0</v>
      </c>
      <c r="W2" s="47">
        <v>0</v>
      </c>
    </row>
    <row r="3" spans="1:23" ht="15">
      <c r="A3" s="49" t="s">
        <v>70</v>
      </c>
      <c r="B3" s="50">
        <v>1091407200</v>
      </c>
      <c r="C3" s="51" t="e">
        <v>#REF!</v>
      </c>
      <c r="D3" s="51" t="e">
        <v>#REF!</v>
      </c>
      <c r="E3" s="50">
        <v>21451000</v>
      </c>
      <c r="F3" s="51"/>
      <c r="G3" s="51"/>
      <c r="H3" s="51"/>
      <c r="I3" s="51"/>
      <c r="J3" s="51"/>
      <c r="K3" s="51">
        <v>0</v>
      </c>
      <c r="L3" s="51">
        <v>0</v>
      </c>
      <c r="M3" s="51">
        <v>0</v>
      </c>
      <c r="N3" s="51">
        <v>0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</row>
    <row r="4" spans="1:23" ht="15">
      <c r="A4" s="49" t="s">
        <v>25</v>
      </c>
      <c r="B4" s="52">
        <v>41963</v>
      </c>
      <c r="C4" s="52" t="e">
        <v>#REF!</v>
      </c>
      <c r="D4" s="52" t="e">
        <v>#REF!</v>
      </c>
      <c r="E4" s="52">
        <v>41878</v>
      </c>
      <c r="F4" s="52"/>
      <c r="G4" s="52"/>
      <c r="H4" s="52"/>
      <c r="I4" s="52"/>
      <c r="J4" s="52"/>
      <c r="K4" s="52" t="s">
        <v>130</v>
      </c>
      <c r="L4" s="52" t="s">
        <v>130</v>
      </c>
      <c r="M4" s="52" t="s">
        <v>130</v>
      </c>
      <c r="N4" s="52" t="s">
        <v>130</v>
      </c>
      <c r="O4" s="52" t="s">
        <v>130</v>
      </c>
      <c r="P4" s="52" t="s">
        <v>130</v>
      </c>
      <c r="Q4" s="52" t="s">
        <v>130</v>
      </c>
      <c r="R4" s="52" t="s">
        <v>130</v>
      </c>
      <c r="S4" s="52" t="s">
        <v>130</v>
      </c>
      <c r="T4" s="52" t="s">
        <v>130</v>
      </c>
      <c r="U4" s="52" t="s">
        <v>130</v>
      </c>
      <c r="V4" s="52" t="s">
        <v>130</v>
      </c>
      <c r="W4" s="52" t="s">
        <v>130</v>
      </c>
    </row>
    <row r="5" spans="1:23" ht="15">
      <c r="A5" s="49" t="s">
        <v>71</v>
      </c>
      <c r="B5" s="50">
        <v>1091407200</v>
      </c>
      <c r="C5" s="51" t="e">
        <v>#REF!</v>
      </c>
      <c r="D5" s="51" t="e">
        <v>#REF!</v>
      </c>
      <c r="E5" s="50"/>
      <c r="F5" s="51"/>
      <c r="G5" s="51"/>
      <c r="H5" s="51"/>
      <c r="I5" s="51"/>
      <c r="J5" s="51"/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</row>
    <row r="6" spans="1:23" ht="22.5">
      <c r="A6" s="49" t="s">
        <v>72</v>
      </c>
      <c r="B6" s="47" t="s">
        <v>78</v>
      </c>
      <c r="C6" s="48" t="e">
        <v>#REF!</v>
      </c>
      <c r="D6" s="48" t="e">
        <v>#REF!</v>
      </c>
      <c r="E6" s="48" t="s">
        <v>63</v>
      </c>
      <c r="F6" s="48"/>
      <c r="G6" s="48"/>
      <c r="H6" s="48"/>
      <c r="I6" s="48"/>
      <c r="J6" s="48"/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</row>
    <row r="7" spans="1:23" s="54" customFormat="1" ht="119.25" customHeight="1">
      <c r="A7" s="53" t="s">
        <v>73</v>
      </c>
      <c r="B7" s="47" t="s">
        <v>131</v>
      </c>
      <c r="C7" s="48" t="e">
        <v>#REF!</v>
      </c>
      <c r="D7" s="48" t="e">
        <v>#REF!</v>
      </c>
      <c r="E7" s="48" t="s">
        <v>83</v>
      </c>
      <c r="F7" s="48"/>
      <c r="G7" s="48"/>
      <c r="H7" s="48"/>
      <c r="I7" s="48"/>
      <c r="J7" s="48"/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</row>
    <row r="8" spans="1:23" ht="33.75">
      <c r="A8" s="53" t="s">
        <v>74</v>
      </c>
      <c r="B8" s="47" t="s">
        <v>129</v>
      </c>
      <c r="C8" s="48" t="e">
        <v>#REF!</v>
      </c>
      <c r="D8" s="48" t="e">
        <v>#REF!</v>
      </c>
      <c r="E8" s="48" t="s">
        <v>19</v>
      </c>
      <c r="F8" s="48"/>
      <c r="G8" s="48"/>
      <c r="H8" s="48"/>
      <c r="I8" s="48"/>
      <c r="J8" s="48"/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</row>
  </sheetData>
  <sheetProtection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"/>
  <sheetViews>
    <sheetView view="pageBreakPreview" zoomScaleNormal="80" zoomScaleSheetLayoutView="100" zoomScalePageLayoutView="90" workbookViewId="0" topLeftCell="A1">
      <selection activeCell="B4" sqref="B4"/>
    </sheetView>
  </sheetViews>
  <sheetFormatPr defaultColWidth="8.57421875" defaultRowHeight="15"/>
  <cols>
    <col min="1" max="1" width="48.7109375" style="0" customWidth="1"/>
    <col min="2" max="2" width="51.28125" style="0" customWidth="1"/>
    <col min="3" max="4" width="0" style="0" hidden="1" customWidth="1"/>
    <col min="5" max="5" width="13.57421875" style="0" customWidth="1"/>
    <col min="6" max="6" width="15.140625" style="0" customWidth="1"/>
    <col min="7" max="8" width="0" style="0" hidden="1" customWidth="1"/>
    <col min="9" max="9" width="14.28125" style="0" hidden="1" customWidth="1"/>
  </cols>
  <sheetData>
    <row r="1" ht="15">
      <c r="A1" s="55" t="s">
        <v>21</v>
      </c>
    </row>
    <row r="2" spans="1:24" ht="22.5">
      <c r="A2" s="49" t="s">
        <v>22</v>
      </c>
      <c r="B2" s="86" t="s">
        <v>19</v>
      </c>
      <c r="C2" s="56"/>
      <c r="D2" s="57" t="e">
        <v>#REF!</v>
      </c>
      <c r="E2" s="57">
        <v>0</v>
      </c>
      <c r="F2" s="57">
        <v>0</v>
      </c>
      <c r="G2" s="57">
        <v>0</v>
      </c>
      <c r="H2" s="57">
        <v>0</v>
      </c>
      <c r="I2" s="57" t="s">
        <v>19</v>
      </c>
      <c r="J2" s="57">
        <v>0</v>
      </c>
      <c r="K2" s="56">
        <v>0</v>
      </c>
      <c r="L2" s="56">
        <v>0</v>
      </c>
      <c r="M2" s="56">
        <v>0</v>
      </c>
      <c r="N2" s="56">
        <v>0</v>
      </c>
      <c r="O2" s="56">
        <v>0</v>
      </c>
      <c r="P2" s="56">
        <v>0</v>
      </c>
      <c r="Q2" s="56">
        <v>0</v>
      </c>
      <c r="R2" s="56">
        <v>0</v>
      </c>
      <c r="S2" s="56">
        <v>0</v>
      </c>
      <c r="T2" s="56">
        <v>0</v>
      </c>
      <c r="U2" s="56">
        <v>0</v>
      </c>
      <c r="V2" s="56">
        <v>0</v>
      </c>
      <c r="W2" s="56">
        <v>0</v>
      </c>
      <c r="X2" s="56">
        <v>0</v>
      </c>
    </row>
    <row r="3" spans="1:24" s="54" customFormat="1" ht="114.75" customHeight="1">
      <c r="A3" s="49" t="s">
        <v>23</v>
      </c>
      <c r="B3" s="52" t="s">
        <v>133</v>
      </c>
      <c r="C3" s="48" t="e">
        <v>#REF!</v>
      </c>
      <c r="D3" s="48" t="e">
        <v>#REF!</v>
      </c>
      <c r="E3" s="48">
        <v>0</v>
      </c>
      <c r="F3" s="48">
        <v>0</v>
      </c>
      <c r="G3" s="48">
        <v>0</v>
      </c>
      <c r="H3" s="48">
        <v>0</v>
      </c>
      <c r="I3" s="48" t="s">
        <v>76</v>
      </c>
      <c r="J3" s="48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  <c r="X3" s="47">
        <v>0</v>
      </c>
    </row>
    <row r="4" spans="1:24" ht="15">
      <c r="A4" s="49" t="s">
        <v>26</v>
      </c>
      <c r="B4" s="58">
        <v>1091407200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</sheetData>
  <sheetProtection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2018-03-21T08:34:03Z</cp:lastPrinted>
  <dcterms:created xsi:type="dcterms:W3CDTF">2015-10-12T12:03:25Z</dcterms:created>
  <dcterms:modified xsi:type="dcterms:W3CDTF">2018-03-22T10:12:36Z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