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20520" windowHeight="11640" tabRatio="890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  <sheet name="5.4" sheetId="6" r:id="rId6"/>
  </sheets>
  <externalReferences>
    <externalReference r:id="rId9"/>
  </externalReferences>
  <definedNames>
    <definedName name="Excel_BuiltIn_Print_Area">#REF!</definedName>
    <definedName name="Житлова_нерухомість">#REF!</definedName>
    <definedName name="Земля" localSheetId="4">#REF!</definedName>
    <definedName name="Земля" localSheetId="5">#REF!</definedName>
    <definedName name="Земля">#REF!</definedName>
    <definedName name="Комерційна_нерухомість" localSheetId="4">#REF!</definedName>
    <definedName name="Комерційна_нерухомість" localSheetId="5">#REF!</definedName>
    <definedName name="Комерційна_нерухомість">#REF!</definedName>
    <definedName name="Майнові_права" localSheetId="4">#REF!</definedName>
    <definedName name="Майнові_права" localSheetId="5">#REF!</definedName>
    <definedName name="Майнові_права">#REF!</definedName>
    <definedName name="Нерухомість" localSheetId="4">#REF!</definedName>
    <definedName name="Нерухомість" localSheetId="5">#REF!</definedName>
    <definedName name="Нерухомість">#REF!</definedName>
    <definedName name="_xlnm.Print_Area" localSheetId="3">'5.2'!$A$1:$AE$97</definedName>
    <definedName name="_xlnm.Print_Area" localSheetId="1">'Застава'!$A$1:$D$8</definedName>
    <definedName name="_xlnm.Print_Area" localSheetId="2">'Порука'!$A$1:$D$4</definedName>
    <definedName name="_xlnm.Print_Area" localSheetId="0">'ПублПасп'!$A$1:$J$28</definedName>
    <definedName name="Порука" localSheetId="4">#REF!</definedName>
    <definedName name="Порука" localSheetId="5">#REF!</definedName>
    <definedName name="Порука">#REF!</definedName>
    <definedName name="Рухоме_майно" localSheetId="4">#REF!</definedName>
    <definedName name="Рухоме_майно" localSheetId="5">#REF!</definedName>
    <definedName name="Рухоме_майно">#REF!</definedName>
    <definedName name="Сільгоспродукція" localSheetId="4">#REF!</definedName>
    <definedName name="Сільгоспродукція" localSheetId="5">#REF!</definedName>
    <definedName name="Сільгоспродукція">#REF!</definedName>
    <definedName name="Тип_застави" localSheetId="4">#REF!</definedName>
    <definedName name="Тип_застави" localSheetId="5">#REF!</definedName>
    <definedName name="Тип_застави">#REF!</definedName>
    <definedName name="Товари_в_обігу" localSheetId="4">#REF!</definedName>
    <definedName name="Товари_в_обігу" localSheetId="5">#REF!</definedName>
    <definedName name="Товари_в_обігу">#REF!</definedName>
    <definedName name="Транспорт" localSheetId="4">#REF!</definedName>
    <definedName name="Транспорт" localSheetId="5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<sst xmlns="http://schemas.openxmlformats.org/spreadsheetml/2006/main" count="180" uniqueCount="135">
  <si>
    <t xml:space="preserve">Суб'єкт оціночної діяльності </t>
  </si>
  <si>
    <t>Оцінчна вартість активу грн. без ПДВ</t>
  </si>
  <si>
    <t>юридична особа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</si>
  <si>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</si>
  <si>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</si>
  <si>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</si>
  <si>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Заповнити по курсу, якщо є транш в валюті.</t>
  </si>
  <si>
    <t>Дата укладання</t>
  </si>
  <si>
    <t>Дата закінчення</t>
  </si>
  <si>
    <t>Валюта</t>
  </si>
  <si>
    <t>Заборгованість по нарахованим доходам за кредитом в валюті кредиту</t>
  </si>
  <si>
    <t>Ставка, %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</si>
  <si>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</si>
  <si>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</si>
  <si>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</si>
  <si>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</si>
  <si>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Порука</t>
  </si>
  <si>
    <t>Дата оцінки активу</t>
  </si>
  <si>
    <t>-</t>
  </si>
  <si>
    <t>ні</t>
  </si>
  <si>
    <t>Сума, в грн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</si>
  <si>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</si>
  <si>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</si>
  <si>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</si>
  <si>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так</t>
  </si>
  <si>
    <t>Дата останньої переоцінки</t>
  </si>
  <si>
    <t>6.2.5. Заставна вартість після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</si>
  <si>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</si>
  <si>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</si>
  <si>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</si>
  <si>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</si>
  <si>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</si>
  <si>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</si>
  <si>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</si>
  <si>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</si>
  <si>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</si>
  <si>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</si>
  <si>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</si>
  <si>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АТ "ІМЕКСБАНК"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</si>
  <si>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rgb="FF000000"/>
        <rFont val="Calibri"/>
        <family val="2"/>
      </rPr>
      <t>без ПДВ</t>
    </r>
  </si>
  <si>
    <t>Назва банку</t>
  </si>
  <si>
    <t>Кредитний договір (№, дата)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</si>
  <si>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</si>
  <si>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</si>
  <si>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</si>
  <si>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</si>
  <si>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Тип кредитного продукту:</t>
  </si>
  <si>
    <t>Загальна заборгованость (тіло,%, штрафи), грн:</t>
  </si>
  <si>
    <t>Кількість днів просрочення оплати боргу:</t>
  </si>
  <si>
    <t>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</si>
  <si>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</si>
  <si>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</si>
  <si>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СТАН ПРЕТЕНЗІЙНО-ПОЗОВНОЇ РОБОТИ</t>
  </si>
  <si>
    <t>ЗАБЕЗПЕЧЕННЯ ЗА МАЙНОВИМИ ПРАВАМИ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</si>
  <si>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</si>
  <si>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</si>
  <si>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</si>
  <si>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</si>
  <si>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</si>
  <si>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</si>
  <si>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</si>
  <si>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</si>
  <si>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</si>
  <si>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</si>
  <si>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</si>
  <si>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</si>
  <si>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</si>
  <si>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</si>
  <si>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</si>
  <si>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</si>
  <si>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</si>
  <si>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</si>
  <si>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</si>
  <si>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</si>
  <si>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</si>
  <si>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</si>
  <si>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кредитна лінія</t>
  </si>
  <si>
    <t>с.Августівка, вул.Кооперативна, 9-А</t>
  </si>
  <si>
    <t>нерухомість</t>
  </si>
  <si>
    <t>ТОВ "ОФ ДЕ Візу"</t>
  </si>
  <si>
    <t>Дніпропетровська обл., місто Кам’янське</t>
  </si>
  <si>
    <t>Код КВЕД 52.27.2 РОЗДРІБНА ТОРГІВЛЯ ІНШИМИ ПРОДОВОЛЬЧИМИ ТОВАРАМИ;
Код КВЕД 74.13.0 ДОСЛІДЖЕННЯ КОН'ЮНКТУРИ РИНКУ ТА ВИЯВЛЕННЯ СУСПІЛЬНОЇ ДУМКИ;
Код КВЕД 15.61.0 ВИРОБНИЦТВО ПРОДУКТІВ БОРОШНОМЕЛЬНО-КРУП'ЯНОЇ ПРОМИСЛОВОСТІ (основний);
Код КВЕД 51.90.0 ІНШІ ВИДИ ОПТОВОЇ ТОРГІВЛІ;
Код КВЕД 60.24.0 ДІЯЛЬНІСТЬ АВТОМОБІЛЬНОГО ВАНТАЖНОГО ТРАНСПОРТУ</t>
  </si>
  <si>
    <t>№ 1906/29</t>
  </si>
  <si>
    <t>рухоме майно</t>
  </si>
  <si>
    <t>комплекс будівель: А-2-адміністративно-побутовий комплекс, залізобетонні блоки, загальна площа 1120,4 кв.м., Б-2-виробничий корпус, залізобетонні блоки, загальна площа 959,9 кв.м., В-2-виробничий корпус, залізобетонні блоки, загальна площа 270,2 кв.м., Г-1-ремонтна майстерня, 1/2 шифер, 1/2 шифер, обкладений цеглою, 546,7 кв.м., Д-1-автозаправочний блок, цегла, 24,9 кв.м., Ж-1-сторожка, цегла, 44,3 кв.м., З-1-навіс, металеві, Ї-1-вбиральня, цегла, 2.0 кв.м., Л-1-вбиральня, цегла, 20.7 кв.м., Н-1-підвал зі входом, залізобетонні блоки, 1-4-огорожа, 5-майдан для цистерн, І-тротуар. Загальна площа 2989,1 кв.м.</t>
  </si>
  <si>
    <t>обладнання та металорізальний інструмент в асортименті: станки, слесарні інструменти, фрези та інше</t>
  </si>
  <si>
    <t>товари в обороті</t>
  </si>
  <si>
    <t>товари в обороті-крупа та кормова продукція</t>
  </si>
  <si>
    <t>200 000,00 дол. США</t>
  </si>
  <si>
    <t>майнова порука-обладнання та металорізальний інструмент в асортименті: станки, слесарні інструменти, фрези та інше</t>
  </si>
  <si>
    <t>фінансова порука-повернення кредиту у сумі кредиту, сплата процентів та комісій</t>
  </si>
  <si>
    <t>майнова порука-комплекс будівель: А-2-адміністративно-побутовий комплекс, залізобетонні блоки, загальна площа 1120,4 кв.м., Б-2-виробничий корпус, залізобетонні блоки, загальна площа 959,9 кв.м., В-2-виробничий корпус, залізобетонні блоки, загальна площа 270,2 кв.м., Г-1-ремонтна майстерня, 1/2 шифер, 1/2 шифер, обкладений цеглою, 546,7 кв.м., Д-1-автозаправочний блок, цегла, 24,9 кв.м., Ж-1-сторожка, цегла, 44,3 кв.м., З-1-навіс, металеві, Ї-1-вбиральня, цегла, 2.0 кв.м., Л-1-вбиральня, цегла, 20.7 кв.м., Н-1-підвал зі входом, залізобетонні блоки, 1-4-огорожа, 5-майдан для цистерн, І-тротуар. Загальна площа 2989,1 кв.м.</t>
  </si>
  <si>
    <t>Перша початкова перші торги</t>
  </si>
  <si>
    <t>Перша початкова другі торги</t>
  </si>
  <si>
    <t>Перша початкова треті торги</t>
  </si>
  <si>
    <t>Перша початкова четверті торги</t>
  </si>
  <si>
    <t>Перша початкова пяті торги</t>
  </si>
  <si>
    <t>Перша початкова шості торги</t>
  </si>
  <si>
    <t>Перша початкова сьомі торги</t>
  </si>
  <si>
    <t>Перша початкова восьмі торги</t>
  </si>
  <si>
    <t>відсутні зареєстровані учасники</t>
  </si>
  <si>
    <t>http://imexbank.com.ua/ukr/news/101017_pasport-vidkritih-torgiv-auktsionu-z-prodazhu-prav-vimogi-at-imeksbank-na-elektronnomu-majdan.html</t>
  </si>
  <si>
    <t>http://www.fg.gov.ua/not-paying/liquidation/96-imexbank/23105-14504</t>
  </si>
  <si>
    <t>http://torgi.fg.gov.ua/sale/pasport_vidkritikh_torgiv_auktsionu_z_prodazhu_prav_vimogi_at_imeksbank_tovaristvo_z_obmezhenoyu_vid/</t>
  </si>
  <si>
    <t>https://prozorro.sale/auction/UA-EA-2017-10-10-000249-c
https://prozorro.sale/auction/UA-EA-2017-10-10-000247-c</t>
  </si>
  <si>
    <t>http://imexbank.com.ua/ukr/news/2410172_pasport-vidkritih-torgiv-auktsionu-z-prodazhu-prav-vimogi-at-imeksbank-na-elektronnomu-majda.html</t>
  </si>
  <si>
    <t>http://www.fg.gov.ua/not-paying/liquidation/96-imexbank/24507-asset-sell-id-16894</t>
  </si>
  <si>
    <t>http://torgi.fg.gov.ua/sale/165561/</t>
  </si>
  <si>
    <t>https://prozorro.sale/auction/UA-EA-2017-10-24-000220-c
https://prozorro.sale/auction/UA-EA-2017-10-24-000218-c</t>
  </si>
  <si>
    <t>http://imexbank.com.ua/ukr/news/0611174_pasport-vidkritih-torgiv-auktsionu-z-prodazhu-prav-vimogi-at-imeksbank-na-elektronnomu-majda.html</t>
  </si>
  <si>
    <t>http://www.fg.gov.ua/not-paying/liquidation/96-imexbank/25997-asset-sell-id-90494</t>
  </si>
  <si>
    <t>http://torgi.fg.gov.ua/sale/165562/</t>
  </si>
  <si>
    <t>https://prozorro.sale/auction/UA-EA-2017-11-06-000257-c
https://prozorro.sale/auction/UA-EA-2017-11-06-000267-c</t>
  </si>
  <si>
    <t>http://imexbank.com.ua/ukr/news/2011174_pasport-vidkritih-torgiv-auktsionu-z-prodazhu-prav-vimogi-at-imeksbank-04122017-r-na-tov-mer.html</t>
  </si>
  <si>
    <t>http://www.fg.gov.ua/not-paying/liquidation/96-imexbank/27632-asset-sell-id-132997</t>
  </si>
  <si>
    <t>http://torgi.fg.gov.ua/sale/165563/</t>
  </si>
  <si>
    <t>https://prozorro.sale/auction/UA-EA-2017-11-21-000038-c
https://prozorro.sale/auction/UA-EA-2017-11-21-000041-c</t>
  </si>
  <si>
    <t>http://imexbank.com.ua/ukr/news/0412174_pasport-vidkritih-torgiv-auktsionu-z-prodazhu-prav-vimogi-at-imeksbank-na-jedinij-kabinet-18.html</t>
  </si>
  <si>
    <t>http://torgi.fg.gov.ua/sale/auc.php?ID=166120</t>
  </si>
  <si>
    <t>http://www.fg.gov.ua/not-paying/liquidation/96-imexbank/28943-asset-sell-id-137861</t>
  </si>
  <si>
    <t>https://prozorro.sale/auction/UA-EA-2017-12-04-000039-c
https://prozorro.sale/auction/UA-EA-2017-12-04-000041-c</t>
  </si>
  <si>
    <t>http://imexbank.com.ua/ukr/news/1812176_pasport-vidkritih-torgiv-auktsionu-z-prodazhu-prav-vimogi-at-imeksbank-na-jedinij-kabinet-02.html</t>
  </si>
  <si>
    <t>http://www.fg.gov.ua/not-paying/liquidation/96-imexbank/30129-asset-sell-id-141464</t>
  </si>
  <si>
    <t>http://torgi.fg.gov.ua/sale/auc.php?ID=167816</t>
  </si>
  <si>
    <t>https://prozorro.sale/auction/UA-EA-2017-12-18-000074-c
https://prozorro.sale/auction/UA-EA-2017-12-18-000075-c</t>
  </si>
  <si>
    <t>http://imexbank.com.ua/ukr/news/0201185_pasport-vidkritih-torgiv-auktsionu-z-prodazhu-prav-vimogi-at-imeksbank-na-tov-merezha-public.html</t>
  </si>
  <si>
    <t>http://www.fg.gov.ua/not-paying/liquidation/96-imexbank/31212-asset-sell-id-145388</t>
  </si>
  <si>
    <t>http://torgi.fg.gov.ua/sale/auc.php?ID=145388</t>
  </si>
  <si>
    <t>https://prozorro.sale/auction/UA-EA-2018-01-02-000391-c
https://prozorro.sale/auction/UA-EA-2018-01-02-000380-c</t>
  </si>
  <si>
    <t>http://imexbank.com.ua/ukr/news/1701186_pasport-vidkritih-torgiv-auktsionu-z-prodazhu-prav-vimogi-at-imeksbank-na-tov-merezha-public.html</t>
  </si>
  <si>
    <t>http://www.fg.gov.ua/not-paying/liquidation/96-imexbank/32167-asset-sell-id-148491</t>
  </si>
  <si>
    <t>http://torgi.fg.gov.ua/sale/auc.php?ID=170222</t>
  </si>
  <si>
    <t>https://prozorro.sale/auction/UA-EA-2018-01-17-000011-c
https://prozorro.sale/auction/UA-EA-2018-01-17-000010-c</t>
  </si>
  <si>
    <t>станом на 01.02.2018 року</t>
  </si>
  <si>
    <t>м.Дніпродзержинськ, пров.Баглійський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</si>
</sst>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-* #,##0.00\₴_-;\-* #,##0.00\₴_-;_-* \-??\₴_-;_-@_-"/>
    <numFmt numFmtId="166" formatCode="_-* #,##0.00_₴_-;\-* #,##0.00_₴_-;_-* \-??_₴_-;_-@_-"/>
    <numFmt numFmtId="167" formatCode="_-* #,##0_₴_-;\-* #,##0_₴_-;_-* \-??_₴_-;_-@_-"/>
    <numFmt numFmtId="168" formatCode="_-* #,##0_₴_-;\-* #,##0_₴_-;_-* \-_₴_-;_-@_-"/>
    <numFmt numFmtId="169" formatCode="#,##0_₴"/>
    <numFmt numFmtId="170" formatCode="dd/mm/yy"/>
    <numFmt numFmtId="171" formatCode="_-* #,##0_₴_-;\-* #,##0_₴_-;_-* &quot;-&quot;??_₴_-;_-@_-"/>
    <numFmt numFmtId="172" formatCode="[$-FC19]d\ mmmm\ yyyy\ &quot;г.&quot;"/>
    <numFmt numFmtId="173" formatCode="_-* #,##0.00_₴_-;\-* #,##0.00_₴_-;_-* &quot;-&quot;??_₴_-;_-@_-"/>
    <numFmt numFmtId="174" formatCode="#,##0.00_ ;\-#,##0.00\ "/>
    <numFmt numFmtId="175" formatCode="#,##0.00_₴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[$$-C09]#,##0.00"/>
    <numFmt numFmtId="182" formatCode="[$$-1009]#,##0.00"/>
    <numFmt numFmtId="183" formatCode="#,##0.00;[Red]#,##0.00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2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9"/>
      <color indexed="55"/>
      <name val="Calibri"/>
      <family val="2"/>
    </font>
    <font>
      <sz val="10"/>
      <color indexed="55"/>
      <name val="Calibri"/>
      <family val="2"/>
    </font>
    <font>
      <i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Calibri"/>
      <family val="2"/>
    </font>
    <font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65" fontId="0" fillId="0" borderId="0">
      <alignment/>
      <protection/>
    </xf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>
      <alignment/>
      <protection/>
    </xf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67" fontId="0" fillId="0" borderId="14" xfId="0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167" fontId="0" fillId="0" borderId="11" xfId="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10" fillId="34" borderId="18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169" fontId="0" fillId="0" borderId="0" xfId="0" applyNumberFormat="1" applyFont="1" applyBorder="1" applyAlignment="1" applyProtection="1">
      <alignment horizontal="right" wrapText="1"/>
      <protection locked="0"/>
    </xf>
    <xf numFmtId="169" fontId="0" fillId="0" borderId="11" xfId="0" applyNumberFormat="1" applyFont="1" applyBorder="1" applyAlignment="1" applyProtection="1">
      <alignment horizontal="right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Border="1" applyAlignment="1" applyProtection="1">
      <alignment horizontal="right" wrapText="1"/>
      <protection locked="0"/>
    </xf>
    <xf numFmtId="169" fontId="11" fillId="0" borderId="11" xfId="0" applyNumberFormat="1" applyFont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170" fontId="13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wrapText="1"/>
    </xf>
    <xf numFmtId="168" fontId="13" fillId="0" borderId="11" xfId="0" applyNumberFormat="1" applyFont="1" applyBorder="1" applyAlignment="1">
      <alignment wrapText="1"/>
    </xf>
    <xf numFmtId="14" fontId="13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34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/>
    </xf>
    <xf numFmtId="170" fontId="13" fillId="0" borderId="11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171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55">
      <alignment/>
      <protection/>
    </xf>
    <xf numFmtId="0" fontId="36" fillId="0" borderId="11" xfId="55" applyBorder="1">
      <alignment/>
      <protection/>
    </xf>
    <xf numFmtId="171" fontId="36" fillId="0" borderId="11" xfId="66" applyNumberFormat="1" applyFont="1" applyBorder="1" applyAlignment="1">
      <alignment/>
    </xf>
    <xf numFmtId="9" fontId="36" fillId="0" borderId="11" xfId="61" applyFont="1" applyBorder="1" applyAlignment="1">
      <alignment/>
    </xf>
    <xf numFmtId="14" fontId="36" fillId="0" borderId="11" xfId="55" applyNumberFormat="1" applyBorder="1">
      <alignment/>
      <protection/>
    </xf>
    <xf numFmtId="174" fontId="36" fillId="0" borderId="11" xfId="66" applyNumberFormat="1" applyFont="1" applyBorder="1" applyAlignment="1">
      <alignment/>
    </xf>
    <xf numFmtId="175" fontId="36" fillId="0" borderId="11" xfId="55" applyNumberFormat="1" applyBorder="1" applyAlignment="1">
      <alignment horizontal="right" wrapText="1"/>
      <protection/>
    </xf>
    <xf numFmtId="14" fontId="36" fillId="0" borderId="11" xfId="55" applyNumberFormat="1" applyBorder="1" applyAlignment="1">
      <alignment horizontal="right" wrapText="1"/>
      <protection/>
    </xf>
    <xf numFmtId="0" fontId="36" fillId="0" borderId="11" xfId="55" applyBorder="1" applyAlignment="1">
      <alignment horizontal="right" wrapText="1"/>
      <protection/>
    </xf>
    <xf numFmtId="0" fontId="55" fillId="0" borderId="11" xfId="55" applyFont="1" applyBorder="1">
      <alignment/>
      <protection/>
    </xf>
    <xf numFmtId="10" fontId="0" fillId="0" borderId="14" xfId="0" applyNumberFormat="1" applyFont="1" applyBorder="1" applyAlignment="1" applyProtection="1">
      <alignment horizontal="center"/>
      <protection/>
    </xf>
    <xf numFmtId="183" fontId="0" fillId="0" borderId="14" xfId="0" applyNumberForma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174" fontId="13" fillId="0" borderId="11" xfId="0" applyNumberFormat="1" applyFont="1" applyBorder="1" applyAlignment="1">
      <alignment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14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vertical="center"/>
    </xf>
    <xf numFmtId="0" fontId="55" fillId="0" borderId="11" xfId="55" applyFont="1" applyBorder="1" applyAlignment="1">
      <alignment wrapText="1"/>
      <protection/>
    </xf>
    <xf numFmtId="9" fontId="36" fillId="0" borderId="11" xfId="61" applyFont="1" applyBorder="1" applyAlignment="1">
      <alignment horizontal="center"/>
    </xf>
    <xf numFmtId="171" fontId="36" fillId="0" borderId="11" xfId="66" applyNumberFormat="1" applyFont="1" applyBorder="1" applyAlignment="1">
      <alignment horizontal="center"/>
    </xf>
    <xf numFmtId="14" fontId="1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1" xfId="55" applyBorder="1" applyAlignment="1">
      <alignment horizontal="center"/>
      <protection/>
    </xf>
    <xf numFmtId="0" fontId="36" fillId="0" borderId="11" xfId="55" applyBorder="1" applyAlignment="1">
      <alignment wrapText="1"/>
      <protection/>
    </xf>
    <xf numFmtId="0" fontId="55" fillId="0" borderId="11" xfId="55" applyFont="1" applyBorder="1" applyAlignment="1">
      <alignment horizont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 horizontal="center"/>
    </xf>
    <xf numFmtId="166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wrapText="1"/>
    </xf>
    <xf numFmtId="14" fontId="5" fillId="0" borderId="19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38100</xdr:rowOff>
    </xdr:from>
    <xdr:to>
      <xdr:col>9</xdr:col>
      <xdr:colOff>914400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11</xdr:col>
      <xdr:colOff>76200</xdr:colOff>
      <xdr:row>28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6225"/>
          <a:ext cx="62484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1</xdr:row>
      <xdr:rowOff>19050</xdr:rowOff>
    </xdr:from>
    <xdr:to>
      <xdr:col>23</xdr:col>
      <xdr:colOff>438150</xdr:colOff>
      <xdr:row>28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09550"/>
          <a:ext cx="73152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142875</xdr:rowOff>
    </xdr:from>
    <xdr:to>
      <xdr:col>11</xdr:col>
      <xdr:colOff>0</xdr:colOff>
      <xdr:row>55</xdr:row>
      <xdr:rowOff>171450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476875"/>
          <a:ext cx="62484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28</xdr:row>
      <xdr:rowOff>95250</xdr:rowOff>
    </xdr:from>
    <xdr:to>
      <xdr:col>23</xdr:col>
      <xdr:colOff>381000</xdr:colOff>
      <xdr:row>55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5429250"/>
          <a:ext cx="73152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400_CREDIT\&#1059;&#1041;&#1050;\&#1055;&#1056;&#1054;&#1055;&#1054;&#1047;&#1048;&#1062;&#1048;&#1071;\2\2017_&#1055;&#1040;&#1057;&#1055;&#1054;&#1056;&#1058;&#1040;_02_&#1060;&#1045;&#1042;&#1056;&#1040;&#1051;&#1068;\&#1041;&#1091;&#1075;&#1072;&#1079;%20&#1044;&#1077;&#1083;&#1102;&#1082;&#1089;\&#1053;&#1072;%20&#1060;&#1086;&#1085;&#1076;_02032017\&#1053;&#1086;&#1089;&#1082;&#1086;%20&#1043;&#1088;&#1077;&#1073;&#1077;&#1085;&#1085;&#1080;&#1082;\2016%2006%2001%20&#1055;&#1072;&#1089;&#1087;&#1086;&#1088;&#1090;%20&#1082;&#1088;&#1077;&#1076;&#1080;&#1090;&#1099;%20&#1041;&#1091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0" zoomScaleSheetLayoutView="90" zoomScalePageLayoutView="90" workbookViewId="0" topLeftCell="A1">
      <selection activeCell="C24" sqref="C24"/>
    </sheetView>
  </sheetViews>
  <sheetFormatPr defaultColWidth="8.57421875" defaultRowHeight="15"/>
  <cols>
    <col min="1" max="1" width="1.1484375" style="0" customWidth="1"/>
    <col min="2" max="2" width="40.28125" style="0" customWidth="1"/>
    <col min="3" max="3" width="46.421875" style="0" customWidth="1"/>
    <col min="4" max="4" width="0" style="0" hidden="1" customWidth="1"/>
    <col min="5" max="5" width="15.57421875" style="0" customWidth="1"/>
    <col min="6" max="7" width="14.421875" style="0" customWidth="1"/>
    <col min="8" max="8" width="19.57421875" style="0" customWidth="1"/>
    <col min="9" max="9" width="13.8515625" style="0" customWidth="1"/>
    <col min="10" max="10" width="14.421875" style="0" customWidth="1"/>
    <col min="11" max="11" width="2.421875" style="0" customWidth="1"/>
  </cols>
  <sheetData>
    <row r="1" spans="1:13" ht="14.25" customHeight="1">
      <c r="A1" s="2"/>
      <c r="B1" s="107" t="s">
        <v>37</v>
      </c>
      <c r="C1" s="107"/>
      <c r="D1" s="107"/>
      <c r="E1" s="107"/>
      <c r="F1" s="107"/>
      <c r="G1" s="107"/>
      <c r="H1" s="107"/>
      <c r="I1" s="107"/>
      <c r="J1" s="107"/>
      <c r="K1" s="3"/>
      <c r="L1" s="3"/>
      <c r="M1" s="3"/>
    </row>
    <row r="2" spans="1:13" ht="27" customHeight="1">
      <c r="A2" s="2"/>
      <c r="B2" s="107"/>
      <c r="C2" s="107"/>
      <c r="D2" s="107"/>
      <c r="E2" s="107"/>
      <c r="F2" s="107"/>
      <c r="G2" s="107"/>
      <c r="H2" s="107"/>
      <c r="I2" s="107"/>
      <c r="J2" s="107"/>
      <c r="K2" s="3"/>
      <c r="L2" s="3"/>
      <c r="M2" s="3"/>
    </row>
    <row r="3" spans="1:13" ht="15.75">
      <c r="A3" s="2"/>
      <c r="B3" s="4" t="s">
        <v>3</v>
      </c>
      <c r="C3" s="108" t="s">
        <v>133</v>
      </c>
      <c r="D3" s="108"/>
      <c r="E3" s="108"/>
      <c r="F3" s="108"/>
      <c r="G3" s="108"/>
      <c r="H3" s="108"/>
      <c r="I3" s="108"/>
      <c r="J3" s="108"/>
      <c r="K3" s="3"/>
      <c r="L3" s="3"/>
      <c r="M3" s="3"/>
    </row>
    <row r="4" spans="1:13" ht="15">
      <c r="A4" s="2"/>
      <c r="B4" s="109" t="s">
        <v>4</v>
      </c>
      <c r="C4" s="109"/>
      <c r="D4" s="5"/>
      <c r="E4" s="110" t="s">
        <v>5</v>
      </c>
      <c r="F4" s="110"/>
      <c r="G4" s="110"/>
      <c r="H4" s="110"/>
      <c r="I4" s="110"/>
      <c r="J4" s="110"/>
      <c r="K4" s="3"/>
      <c r="L4" s="3"/>
      <c r="M4" s="3"/>
    </row>
    <row r="5" spans="1:10" ht="14.25" customHeight="1">
      <c r="A5" s="2"/>
      <c r="B5" s="6" t="s">
        <v>40</v>
      </c>
      <c r="C5" s="7" t="s">
        <v>38</v>
      </c>
      <c r="D5" s="8"/>
      <c r="E5" s="95" t="s">
        <v>46</v>
      </c>
      <c r="F5" s="95"/>
      <c r="G5" s="101" t="s">
        <v>76</v>
      </c>
      <c r="H5" s="101"/>
      <c r="I5" s="113" t="s">
        <v>50</v>
      </c>
      <c r="J5" s="94" t="s">
        <v>24</v>
      </c>
    </row>
    <row r="6" spans="1:12" ht="28.5" customHeight="1">
      <c r="A6" s="2"/>
      <c r="B6" s="9" t="s">
        <v>41</v>
      </c>
      <c r="C6" s="10" t="s">
        <v>82</v>
      </c>
      <c r="D6" s="8"/>
      <c r="E6" s="112" t="s">
        <v>47</v>
      </c>
      <c r="F6" s="112"/>
      <c r="G6" s="112"/>
      <c r="H6" s="75">
        <v>14898612.00392748</v>
      </c>
      <c r="I6" s="113"/>
      <c r="J6" s="94"/>
      <c r="L6" s="11" t="s">
        <v>6</v>
      </c>
    </row>
    <row r="7" spans="1:10" ht="15">
      <c r="A7" s="2"/>
      <c r="B7" s="9" t="s">
        <v>42</v>
      </c>
      <c r="C7" s="7" t="s">
        <v>2</v>
      </c>
      <c r="D7" s="8"/>
      <c r="E7" s="95" t="s">
        <v>48</v>
      </c>
      <c r="F7" s="95"/>
      <c r="G7" s="95"/>
      <c r="H7" s="12">
        <v>2773</v>
      </c>
      <c r="I7" s="113"/>
      <c r="J7" s="94"/>
    </row>
    <row r="8" spans="1:10" ht="150">
      <c r="A8" s="2"/>
      <c r="B8" s="9" t="s">
        <v>43</v>
      </c>
      <c r="C8" s="61" t="s">
        <v>81</v>
      </c>
      <c r="D8" s="8"/>
      <c r="E8" s="95" t="s">
        <v>49</v>
      </c>
      <c r="F8" s="95"/>
      <c r="G8" s="95"/>
      <c r="H8" s="13" t="s">
        <v>24</v>
      </c>
      <c r="I8" s="113"/>
      <c r="J8" s="94"/>
    </row>
    <row r="9" spans="1:10" ht="25.5" customHeight="1">
      <c r="A9" s="2"/>
      <c r="B9" s="9" t="s">
        <v>44</v>
      </c>
      <c r="C9" s="14" t="s">
        <v>19</v>
      </c>
      <c r="D9" s="8"/>
      <c r="E9" s="97" t="s">
        <v>7</v>
      </c>
      <c r="F9" s="98" t="s">
        <v>8</v>
      </c>
      <c r="G9" s="98" t="s">
        <v>9</v>
      </c>
      <c r="H9" s="96" t="s">
        <v>51</v>
      </c>
      <c r="I9" s="96" t="s">
        <v>10</v>
      </c>
      <c r="J9" s="96" t="s">
        <v>11</v>
      </c>
    </row>
    <row r="10" spans="1:10" ht="44.25" customHeight="1">
      <c r="A10" s="2"/>
      <c r="B10" s="102" t="s">
        <v>45</v>
      </c>
      <c r="C10" s="103" t="s">
        <v>80</v>
      </c>
      <c r="D10" s="8"/>
      <c r="E10" s="97"/>
      <c r="F10" s="98"/>
      <c r="G10" s="98"/>
      <c r="H10" s="96"/>
      <c r="I10" s="96"/>
      <c r="J10" s="96"/>
    </row>
    <row r="11" spans="1:10" ht="15">
      <c r="A11" s="2"/>
      <c r="B11" s="102"/>
      <c r="C11" s="104"/>
      <c r="D11" s="8"/>
      <c r="E11" s="15">
        <v>39252</v>
      </c>
      <c r="F11" s="15">
        <v>40347</v>
      </c>
      <c r="G11" s="16">
        <v>840</v>
      </c>
      <c r="H11" s="17">
        <v>197461.8</v>
      </c>
      <c r="I11" s="17">
        <v>334464.48000000004</v>
      </c>
      <c r="J11" s="74">
        <v>0.2</v>
      </c>
    </row>
    <row r="12" spans="1:10" ht="15">
      <c r="A12" s="2"/>
      <c r="B12" s="102"/>
      <c r="C12" s="104"/>
      <c r="D12" s="20"/>
      <c r="E12" s="15"/>
      <c r="F12" s="15"/>
      <c r="G12" s="16"/>
      <c r="H12" s="18"/>
      <c r="I12" s="18"/>
      <c r="J12" s="19"/>
    </row>
    <row r="13" spans="1:10" ht="15">
      <c r="A13" s="2"/>
      <c r="B13" s="102"/>
      <c r="C13" s="105"/>
      <c r="D13" s="20"/>
      <c r="E13" s="15"/>
      <c r="F13" s="15"/>
      <c r="G13" s="16"/>
      <c r="H13" s="18"/>
      <c r="I13" s="18"/>
      <c r="J13" s="19"/>
    </row>
    <row r="14" spans="1:10" ht="15">
      <c r="A14" s="2"/>
      <c r="B14" s="21"/>
      <c r="C14" s="22"/>
      <c r="D14" s="20"/>
      <c r="E14" s="23"/>
      <c r="F14" s="23"/>
      <c r="G14" s="24"/>
      <c r="H14" s="25"/>
      <c r="I14" s="25"/>
      <c r="J14" s="26"/>
    </row>
    <row r="15" spans="1:10" ht="15">
      <c r="A15" s="2"/>
      <c r="B15" s="111" t="s">
        <v>52</v>
      </c>
      <c r="C15" s="111"/>
      <c r="D15" s="1"/>
      <c r="E15" s="93" t="s">
        <v>53</v>
      </c>
      <c r="F15" s="93"/>
      <c r="G15" s="93"/>
      <c r="H15" s="93"/>
      <c r="I15" s="93"/>
      <c r="J15" s="93"/>
    </row>
    <row r="16" spans="1:10" ht="26.25">
      <c r="A16" s="2"/>
      <c r="B16" s="9" t="s">
        <v>54</v>
      </c>
      <c r="C16" s="32" t="s">
        <v>19</v>
      </c>
      <c r="D16" s="27"/>
      <c r="E16" s="28"/>
      <c r="F16" s="29"/>
      <c r="G16" s="30" t="s">
        <v>12</v>
      </c>
      <c r="H16" s="30" t="s">
        <v>13</v>
      </c>
      <c r="I16" s="30" t="s">
        <v>14</v>
      </c>
      <c r="J16" s="31"/>
    </row>
    <row r="17" spans="1:10" ht="24.75" customHeight="1">
      <c r="A17" s="2"/>
      <c r="B17" s="9" t="s">
        <v>55</v>
      </c>
      <c r="C17" s="32">
        <v>40316</v>
      </c>
      <c r="D17" s="33"/>
      <c r="E17" s="92" t="s">
        <v>62</v>
      </c>
      <c r="F17" s="92"/>
      <c r="G17" s="34"/>
      <c r="H17" s="63"/>
      <c r="I17" s="114" t="s">
        <v>15</v>
      </c>
      <c r="J17" s="114" t="s">
        <v>16</v>
      </c>
    </row>
    <row r="18" spans="1:10" ht="15" customHeight="1">
      <c r="A18" s="2"/>
      <c r="B18" s="9" t="s">
        <v>56</v>
      </c>
      <c r="C18" s="32" t="s">
        <v>24</v>
      </c>
      <c r="D18" s="33"/>
      <c r="E18" s="92" t="s">
        <v>63</v>
      </c>
      <c r="F18" s="92"/>
      <c r="G18" s="35"/>
      <c r="H18" s="36"/>
      <c r="I18" s="114" t="s">
        <v>15</v>
      </c>
      <c r="J18" s="114" t="s">
        <v>16</v>
      </c>
    </row>
    <row r="19" spans="1:10" ht="15" customHeight="1">
      <c r="A19" s="2"/>
      <c r="B19" s="9" t="s">
        <v>57</v>
      </c>
      <c r="C19" s="32">
        <v>42824</v>
      </c>
      <c r="D19" s="33"/>
      <c r="E19" s="92" t="s">
        <v>64</v>
      </c>
      <c r="F19" s="92"/>
      <c r="G19" s="40"/>
      <c r="H19" s="40">
        <v>2050000</v>
      </c>
      <c r="I19" s="114" t="s">
        <v>15</v>
      </c>
      <c r="J19" s="114" t="s">
        <v>16</v>
      </c>
    </row>
    <row r="20" spans="1:10" ht="15" customHeight="1">
      <c r="A20" s="2"/>
      <c r="B20" s="9" t="s">
        <v>58</v>
      </c>
      <c r="C20" s="37" t="s">
        <v>19</v>
      </c>
      <c r="D20" s="33"/>
      <c r="E20" s="92" t="s">
        <v>65</v>
      </c>
      <c r="F20" s="92"/>
      <c r="G20" s="38"/>
      <c r="H20" s="40"/>
      <c r="I20" s="114" t="s">
        <v>15</v>
      </c>
      <c r="J20" s="114" t="s">
        <v>16</v>
      </c>
    </row>
    <row r="21" spans="1:10" ht="15" customHeight="1">
      <c r="A21" s="2"/>
      <c r="B21" s="9" t="s">
        <v>59</v>
      </c>
      <c r="C21" s="76" t="s">
        <v>18</v>
      </c>
      <c r="D21" s="33"/>
      <c r="E21" s="92" t="s">
        <v>66</v>
      </c>
      <c r="F21" s="92"/>
      <c r="G21" s="40">
        <v>515000</v>
      </c>
      <c r="H21" s="40"/>
      <c r="I21" s="114" t="s">
        <v>15</v>
      </c>
      <c r="J21" s="114" t="s">
        <v>16</v>
      </c>
    </row>
    <row r="22" spans="1:10" ht="54.75" customHeight="1">
      <c r="A22" s="2"/>
      <c r="B22" s="9" t="s">
        <v>60</v>
      </c>
      <c r="C22" s="62" t="s">
        <v>18</v>
      </c>
      <c r="D22" s="33"/>
      <c r="E22" s="92" t="s">
        <v>67</v>
      </c>
      <c r="F22" s="92"/>
      <c r="G22" s="40"/>
      <c r="H22" s="40">
        <v>825000</v>
      </c>
      <c r="I22" s="114" t="s">
        <v>15</v>
      </c>
      <c r="J22" s="114" t="s">
        <v>16</v>
      </c>
    </row>
    <row r="23" spans="1:10" ht="25.5" customHeight="1">
      <c r="A23" s="2"/>
      <c r="B23" s="9" t="s">
        <v>61</v>
      </c>
      <c r="C23" s="76" t="s">
        <v>18</v>
      </c>
      <c r="D23" s="33"/>
      <c r="E23" s="92" t="s">
        <v>68</v>
      </c>
      <c r="F23" s="92"/>
      <c r="G23" s="39"/>
      <c r="H23" s="36"/>
      <c r="I23" s="114" t="s">
        <v>15</v>
      </c>
      <c r="J23" s="114" t="s">
        <v>16</v>
      </c>
    </row>
    <row r="24" spans="1:10" ht="15" customHeight="1">
      <c r="A24" s="1"/>
      <c r="E24" s="106" t="s">
        <v>20</v>
      </c>
      <c r="F24" s="106"/>
      <c r="G24" s="40">
        <v>515000</v>
      </c>
      <c r="H24" s="40">
        <v>2875000</v>
      </c>
      <c r="I24" s="41"/>
      <c r="J24" s="42"/>
    </row>
    <row r="26" spans="2:5" ht="45">
      <c r="B26" s="57" t="s">
        <v>0</v>
      </c>
      <c r="C26" s="58" t="s">
        <v>17</v>
      </c>
      <c r="D26" s="59"/>
      <c r="E26" s="60" t="s">
        <v>1</v>
      </c>
    </row>
    <row r="27" spans="2:6" ht="25.5" customHeight="1">
      <c r="B27" s="81" t="s">
        <v>79</v>
      </c>
      <c r="C27" s="82">
        <v>42309</v>
      </c>
      <c r="D27" s="83"/>
      <c r="E27" s="99">
        <v>191785.222031949</v>
      </c>
      <c r="F27" s="100"/>
    </row>
  </sheetData>
  <sheetProtection/>
  <mergeCells count="30">
    <mergeCell ref="E19:F19"/>
    <mergeCell ref="B1:J2"/>
    <mergeCell ref="C3:J3"/>
    <mergeCell ref="B4:C4"/>
    <mergeCell ref="E4:J4"/>
    <mergeCell ref="B15:C15"/>
    <mergeCell ref="E6:G6"/>
    <mergeCell ref="I5:I8"/>
    <mergeCell ref="G9:G10"/>
    <mergeCell ref="H9:H10"/>
    <mergeCell ref="E27:F27"/>
    <mergeCell ref="E5:F5"/>
    <mergeCell ref="G5:H5"/>
    <mergeCell ref="B10:B13"/>
    <mergeCell ref="C10:C13"/>
    <mergeCell ref="E24:F24"/>
    <mergeCell ref="E17:F17"/>
    <mergeCell ref="E18:F18"/>
    <mergeCell ref="E22:F22"/>
    <mergeCell ref="E23:F23"/>
    <mergeCell ref="E20:F20"/>
    <mergeCell ref="E21:F21"/>
    <mergeCell ref="E15:J15"/>
    <mergeCell ref="J5:J8"/>
    <mergeCell ref="E7:G7"/>
    <mergeCell ref="E8:G8"/>
    <mergeCell ref="I9:I10"/>
    <mergeCell ref="J9:J10"/>
    <mergeCell ref="E9:E10"/>
    <mergeCell ref="F9:F10"/>
  </mergeCells>
  <hyperlinks>
    <hyperlink ref="J23" location="Порука!A1" display="Порука"/>
    <hyperlink ref="I23" location="Застава!A1" display="Застава!"/>
    <hyperlink ref="J22" location="Порука!A1" display="Порука"/>
    <hyperlink ref="I22" location="Застава!A1" display="Застава!"/>
    <hyperlink ref="J21" location="Порука!A1" display="Порука"/>
    <hyperlink ref="I21" location="Застава!A1" display="Застава!"/>
    <hyperlink ref="J20" location="Порука!A1" display="Порука"/>
    <hyperlink ref="I20" location="Застава!A1" display="Застава!"/>
    <hyperlink ref="J19" location="Порука!A1" display="Порука"/>
    <hyperlink ref="I19" location="Застава!A1" display="Застава!"/>
    <hyperlink ref="J18" location="Порука!A1" display="Порука"/>
    <hyperlink ref="I18" location="Застава!A1" display="Застава!"/>
    <hyperlink ref="J17" location="Порука!A1" display="Порука"/>
    <hyperlink ref="I17" location="Застава!A1" display="Застава!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0" zoomScaleNormal="80" zoomScaleSheetLayoutView="90" zoomScalePageLayoutView="90" workbookViewId="0" topLeftCell="A1">
      <selection activeCell="D3" sqref="D3"/>
    </sheetView>
  </sheetViews>
  <sheetFormatPr defaultColWidth="8.57421875" defaultRowHeight="15"/>
  <cols>
    <col min="1" max="1" width="64.00390625" style="0" customWidth="1"/>
    <col min="2" max="2" width="40.140625" style="0" customWidth="1"/>
    <col min="3" max="3" width="39.140625" style="0" customWidth="1"/>
    <col min="4" max="4" width="30.7109375" style="0" customWidth="1"/>
    <col min="5" max="5" width="23.140625" style="0" customWidth="1"/>
    <col min="6" max="6" width="23.421875" style="0" customWidth="1"/>
    <col min="7" max="7" width="28.28125" style="0" customWidth="1"/>
  </cols>
  <sheetData>
    <row r="1" ht="15">
      <c r="A1" s="43" t="s">
        <v>69</v>
      </c>
    </row>
    <row r="2" spans="1:23" ht="15">
      <c r="A2" s="44" t="s">
        <v>70</v>
      </c>
      <c r="B2" s="77" t="s">
        <v>134</v>
      </c>
      <c r="C2" s="77" t="s">
        <v>134</v>
      </c>
      <c r="D2" s="77" t="s">
        <v>134</v>
      </c>
      <c r="E2" s="45" t="e">
        <f>#REF!</f>
        <v>#REF!</v>
      </c>
      <c r="F2" s="45" t="e">
        <f>#REF!</f>
        <v>#REF!</v>
      </c>
      <c r="G2" s="45" t="e">
        <f>#REF!</f>
        <v>#REF!</v>
      </c>
      <c r="H2" s="45" t="e">
        <f>#REF!</f>
        <v>#REF!</v>
      </c>
      <c r="I2" s="45" t="e">
        <f>#REF!</f>
        <v>#REF!</v>
      </c>
      <c r="J2" s="45" t="e">
        <f>#REF!</f>
        <v>#REF!</v>
      </c>
      <c r="K2" s="45" t="e">
        <f>#REF!</f>
        <v>#REF!</v>
      </c>
      <c r="L2" s="45" t="e">
        <f>#REF!</f>
        <v>#REF!</v>
      </c>
      <c r="M2" s="45" t="e">
        <f>#REF!</f>
        <v>#REF!</v>
      </c>
      <c r="N2" s="45" t="e">
        <f>#REF!</f>
        <v>#REF!</v>
      </c>
      <c r="O2" s="45" t="e">
        <f>#REF!</f>
        <v>#REF!</v>
      </c>
      <c r="P2" s="45" t="e">
        <f>#REF!</f>
        <v>#REF!</v>
      </c>
      <c r="Q2" s="45" t="e">
        <f>#REF!</f>
        <v>#REF!</v>
      </c>
      <c r="R2" s="45" t="e">
        <f>#REF!</f>
        <v>#REF!</v>
      </c>
      <c r="S2" s="45" t="e">
        <f>#REF!</f>
        <v>#REF!</v>
      </c>
      <c r="T2" s="45" t="e">
        <f>#REF!</f>
        <v>#REF!</v>
      </c>
      <c r="U2" s="45" t="e">
        <f>#REF!</f>
        <v>#REF!</v>
      </c>
      <c r="V2" s="45" t="e">
        <f>#REF!</f>
        <v>#REF!</v>
      </c>
      <c r="W2" s="45" t="e">
        <f>#REF!</f>
        <v>#REF!</v>
      </c>
    </row>
    <row r="3" spans="1:23" ht="15">
      <c r="A3" s="47" t="s">
        <v>71</v>
      </c>
      <c r="B3" s="78">
        <v>2050000</v>
      </c>
      <c r="C3" s="78">
        <v>825000</v>
      </c>
      <c r="D3" s="78">
        <v>515000</v>
      </c>
      <c r="E3" s="48" t="e">
        <f>#REF!</f>
        <v>#REF!</v>
      </c>
      <c r="F3" s="48" t="e">
        <f>#REF!</f>
        <v>#REF!</v>
      </c>
      <c r="G3" s="48" t="e">
        <f>#REF!</f>
        <v>#REF!</v>
      </c>
      <c r="H3" s="48" t="e">
        <f>#REF!</f>
        <v>#REF!</v>
      </c>
      <c r="I3" s="48" t="e">
        <f>#REF!</f>
        <v>#REF!</v>
      </c>
      <c r="J3" s="48" t="e">
        <f>#REF!</f>
        <v>#REF!</v>
      </c>
      <c r="K3" s="49" t="e">
        <f>#REF!</f>
        <v>#REF!</v>
      </c>
      <c r="L3" s="49" t="e">
        <f>#REF!</f>
        <v>#REF!</v>
      </c>
      <c r="M3" s="49" t="e">
        <f>#REF!</f>
        <v>#REF!</v>
      </c>
      <c r="N3" s="49" t="e">
        <f>#REF!</f>
        <v>#REF!</v>
      </c>
      <c r="O3" s="49" t="e">
        <f>#REF!</f>
        <v>#REF!</v>
      </c>
      <c r="P3" s="49" t="e">
        <f>#REF!</f>
        <v>#REF!</v>
      </c>
      <c r="Q3" s="49" t="e">
        <f>#REF!</f>
        <v>#REF!</v>
      </c>
      <c r="R3" s="49" t="e">
        <f>#REF!</f>
        <v>#REF!</v>
      </c>
      <c r="S3" s="49" t="e">
        <f>#REF!</f>
        <v>#REF!</v>
      </c>
      <c r="T3" s="49" t="e">
        <f>#REF!</f>
        <v>#REF!</v>
      </c>
      <c r="U3" s="49" t="e">
        <f>#REF!</f>
        <v>#REF!</v>
      </c>
      <c r="V3" s="49" t="e">
        <f>#REF!</f>
        <v>#REF!</v>
      </c>
      <c r="W3" s="49" t="e">
        <f>#REF!</f>
        <v>#REF!</v>
      </c>
    </row>
    <row r="4" spans="1:23" ht="15">
      <c r="A4" s="47" t="s">
        <v>25</v>
      </c>
      <c r="B4" s="79">
        <v>39252</v>
      </c>
      <c r="C4" s="79">
        <v>39962</v>
      </c>
      <c r="D4" s="79">
        <v>39962</v>
      </c>
      <c r="E4" s="50" t="e">
        <f>IF(#REF!=0," ",#REF!)</f>
        <v>#REF!</v>
      </c>
      <c r="F4" s="50" t="e">
        <f>IF(#REF!=0," ",#REF!)</f>
        <v>#REF!</v>
      </c>
      <c r="G4" s="50" t="e">
        <f>IF(#REF!=0," ",#REF!)</f>
        <v>#REF!</v>
      </c>
      <c r="H4" s="50" t="e">
        <f>IF(#REF!=0," ",#REF!)</f>
        <v>#REF!</v>
      </c>
      <c r="I4" s="50" t="e">
        <f>IF(#REF!=0," ",#REF!)</f>
        <v>#REF!</v>
      </c>
      <c r="J4" s="50" t="e">
        <f>IF(#REF!=0," ",#REF!)</f>
        <v>#REF!</v>
      </c>
      <c r="K4" s="50" t="e">
        <f>IF(#REF!=0," ",#REF!)</f>
        <v>#REF!</v>
      </c>
      <c r="L4" s="50" t="e">
        <f>IF(#REF!=0," ",#REF!)</f>
        <v>#REF!</v>
      </c>
      <c r="M4" s="50" t="e">
        <f>IF(#REF!=0," ",#REF!)</f>
        <v>#REF!</v>
      </c>
      <c r="N4" s="50" t="e">
        <f>IF(#REF!=0," ",#REF!)</f>
        <v>#REF!</v>
      </c>
      <c r="O4" s="50" t="e">
        <f>IF(#REF!=0," ",#REF!)</f>
        <v>#REF!</v>
      </c>
      <c r="P4" s="50" t="e">
        <f>IF(#REF!=0," ",#REF!)</f>
        <v>#REF!</v>
      </c>
      <c r="Q4" s="50" t="e">
        <f>IF(#REF!=0," ",#REF!)</f>
        <v>#REF!</v>
      </c>
      <c r="R4" s="50" t="e">
        <f>IF(#REF!=0," ",#REF!)</f>
        <v>#REF!</v>
      </c>
      <c r="S4" s="50" t="e">
        <f>IF(#REF!=0," ",#REF!)</f>
        <v>#REF!</v>
      </c>
      <c r="T4" s="50" t="e">
        <f>IF(#REF!=0," ",#REF!)</f>
        <v>#REF!</v>
      </c>
      <c r="U4" s="50" t="e">
        <f>IF(#REF!=0," ",#REF!)</f>
        <v>#REF!</v>
      </c>
      <c r="V4" s="50" t="e">
        <f>IF(#REF!=0," ",#REF!)</f>
        <v>#REF!</v>
      </c>
      <c r="W4" s="50" t="e">
        <f>IF(#REF!=0," ",#REF!)</f>
        <v>#REF!</v>
      </c>
    </row>
    <row r="5" spans="1:23" ht="15">
      <c r="A5" s="47" t="s">
        <v>72</v>
      </c>
      <c r="B5" s="78">
        <v>2050000</v>
      </c>
      <c r="C5" s="78">
        <v>825000</v>
      </c>
      <c r="D5" s="78">
        <v>515000</v>
      </c>
      <c r="E5" s="48" t="e">
        <f>#REF!</f>
        <v>#REF!</v>
      </c>
      <c r="F5" s="48" t="e">
        <f>#REF!</f>
        <v>#REF!</v>
      </c>
      <c r="G5" s="48" t="e">
        <f>#REF!</f>
        <v>#REF!</v>
      </c>
      <c r="H5" s="48" t="e">
        <f>#REF!</f>
        <v>#REF!</v>
      </c>
      <c r="I5" s="48" t="e">
        <f>#REF!</f>
        <v>#REF!</v>
      </c>
      <c r="J5" s="48" t="e">
        <f>#REF!</f>
        <v>#REF!</v>
      </c>
      <c r="K5" s="49" t="e">
        <f>#REF!</f>
        <v>#REF!</v>
      </c>
      <c r="L5" s="49" t="e">
        <f>#REF!</f>
        <v>#REF!</v>
      </c>
      <c r="M5" s="49" t="e">
        <f>#REF!</f>
        <v>#REF!</v>
      </c>
      <c r="N5" s="49" t="e">
        <f>#REF!</f>
        <v>#REF!</v>
      </c>
      <c r="O5" s="49" t="e">
        <f>#REF!</f>
        <v>#REF!</v>
      </c>
      <c r="P5" s="49" t="e">
        <f>#REF!</f>
        <v>#REF!</v>
      </c>
      <c r="Q5" s="49" t="e">
        <f>#REF!</f>
        <v>#REF!</v>
      </c>
      <c r="R5" s="49" t="e">
        <f>#REF!</f>
        <v>#REF!</v>
      </c>
      <c r="S5" s="49" t="e">
        <f>#REF!</f>
        <v>#REF!</v>
      </c>
      <c r="T5" s="49" t="e">
        <f>#REF!</f>
        <v>#REF!</v>
      </c>
      <c r="U5" s="49" t="e">
        <f>#REF!</f>
        <v>#REF!</v>
      </c>
      <c r="V5" s="49" t="e">
        <f>#REF!</f>
        <v>#REF!</v>
      </c>
      <c r="W5" s="49" t="e">
        <f>#REF!</f>
        <v>#REF!</v>
      </c>
    </row>
    <row r="6" spans="1:23" ht="22.5">
      <c r="A6" s="47" t="s">
        <v>73</v>
      </c>
      <c r="B6" s="77" t="s">
        <v>78</v>
      </c>
      <c r="C6" s="77" t="s">
        <v>83</v>
      </c>
      <c r="D6" s="77" t="s">
        <v>86</v>
      </c>
      <c r="E6" s="45" t="e">
        <f>#REF!</f>
        <v>#REF!</v>
      </c>
      <c r="F6" s="45" t="e">
        <f>#REF!</f>
        <v>#REF!</v>
      </c>
      <c r="G6" s="45" t="e">
        <f>#REF!</f>
        <v>#REF!</v>
      </c>
      <c r="H6" s="45" t="e">
        <f>#REF!</f>
        <v>#REF!</v>
      </c>
      <c r="I6" s="45" t="e">
        <f>#REF!</f>
        <v>#REF!</v>
      </c>
      <c r="J6" s="45" t="e">
        <f>#REF!</f>
        <v>#REF!</v>
      </c>
      <c r="K6" s="45" t="e">
        <f>#REF!</f>
        <v>#REF!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Q6" s="45" t="e">
        <f>#REF!</f>
        <v>#REF!</v>
      </c>
      <c r="R6" s="45" t="e">
        <f>#REF!</f>
        <v>#REF!</v>
      </c>
      <c r="S6" s="45" t="e">
        <f>#REF!</f>
        <v>#REF!</v>
      </c>
      <c r="T6" s="45" t="e">
        <f>#REF!</f>
        <v>#REF!</v>
      </c>
      <c r="U6" s="45" t="e">
        <f>#REF!</f>
        <v>#REF!</v>
      </c>
      <c r="V6" s="45" t="e">
        <f>#REF!</f>
        <v>#REF!</v>
      </c>
      <c r="W6" s="45" t="e">
        <f>#REF!</f>
        <v>#REF!</v>
      </c>
    </row>
    <row r="7" spans="1:23" s="52" customFormat="1" ht="119.25" customHeight="1">
      <c r="A7" s="51" t="s">
        <v>74</v>
      </c>
      <c r="B7" s="45" t="s">
        <v>84</v>
      </c>
      <c r="C7" s="45" t="s">
        <v>85</v>
      </c>
      <c r="D7" s="45" t="s">
        <v>87</v>
      </c>
      <c r="E7" s="45" t="e">
        <f>#REF!</f>
        <v>#REF!</v>
      </c>
      <c r="F7" s="45" t="e">
        <f>#REF!</f>
        <v>#REF!</v>
      </c>
      <c r="G7" s="45" t="e">
        <f>#REF!</f>
        <v>#REF!</v>
      </c>
      <c r="H7" s="45" t="e">
        <f>#REF!</f>
        <v>#REF!</v>
      </c>
      <c r="I7" s="45" t="e">
        <f>#REF!</f>
        <v>#REF!</v>
      </c>
      <c r="J7" s="45" t="e">
        <f>#REF!</f>
        <v>#REF!</v>
      </c>
      <c r="K7" s="45" t="e">
        <f>#REF!</f>
        <v>#REF!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Q7" s="45" t="e">
        <f>#REF!</f>
        <v>#REF!</v>
      </c>
      <c r="R7" s="45" t="e">
        <f>#REF!</f>
        <v>#REF!</v>
      </c>
      <c r="S7" s="45" t="e">
        <f>#REF!</f>
        <v>#REF!</v>
      </c>
      <c r="T7" s="45" t="e">
        <f>#REF!</f>
        <v>#REF!</v>
      </c>
      <c r="U7" s="45" t="e">
        <f>#REF!</f>
        <v>#REF!</v>
      </c>
      <c r="V7" s="45" t="e">
        <f>#REF!</f>
        <v>#REF!</v>
      </c>
      <c r="W7" s="45" t="e">
        <f>#REF!</f>
        <v>#REF!</v>
      </c>
    </row>
    <row r="8" spans="1:23" ht="33.75">
      <c r="A8" s="51" t="s">
        <v>75</v>
      </c>
      <c r="B8" s="77" t="s">
        <v>24</v>
      </c>
      <c r="C8" s="77" t="s">
        <v>24</v>
      </c>
      <c r="D8" s="77" t="s">
        <v>24</v>
      </c>
      <c r="E8" s="45" t="e">
        <f>#REF!</f>
        <v>#REF!</v>
      </c>
      <c r="F8" s="45" t="e">
        <f>#REF!</f>
        <v>#REF!</v>
      </c>
      <c r="G8" s="45" t="e">
        <f>#REF!</f>
        <v>#REF!</v>
      </c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45" t="e">
        <f>#REF!</f>
        <v>#REF!</v>
      </c>
      <c r="R8" s="45" t="e">
        <f>#REF!</f>
        <v>#REF!</v>
      </c>
      <c r="S8" s="45" t="e">
        <f>#REF!</f>
        <v>#REF!</v>
      </c>
      <c r="T8" s="45" t="e">
        <f>#REF!</f>
        <v>#REF!</v>
      </c>
      <c r="U8" s="45" t="e">
        <f>#REF!</f>
        <v>#REF!</v>
      </c>
      <c r="V8" s="45" t="e">
        <f>#REF!</f>
        <v>#REF!</v>
      </c>
      <c r="W8" s="45" t="e">
        <f>#REF!</f>
        <v>#REF!</v>
      </c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view="pageBreakPreview" zoomScaleNormal="80" zoomScaleSheetLayoutView="100" zoomScalePageLayoutView="90" workbookViewId="0" topLeftCell="A1">
      <selection activeCell="D3" sqref="D3"/>
    </sheetView>
  </sheetViews>
  <sheetFormatPr defaultColWidth="8.57421875" defaultRowHeight="15"/>
  <cols>
    <col min="1" max="1" width="48.7109375" style="0" customWidth="1"/>
    <col min="2" max="2" width="34.00390625" style="0" customWidth="1"/>
    <col min="3" max="3" width="19.421875" style="0" customWidth="1"/>
    <col min="4" max="4" width="21.00390625" style="0" customWidth="1"/>
    <col min="5" max="5" width="13.57421875" style="0" customWidth="1"/>
    <col min="6" max="6" width="15.140625" style="0" customWidth="1"/>
    <col min="7" max="8" width="0" style="0" hidden="1" customWidth="1"/>
    <col min="9" max="9" width="14.28125" style="0" hidden="1" customWidth="1"/>
  </cols>
  <sheetData>
    <row r="1" ht="15">
      <c r="A1" s="53" t="s">
        <v>21</v>
      </c>
    </row>
    <row r="2" spans="1:24" ht="22.5">
      <c r="A2" s="47" t="s">
        <v>22</v>
      </c>
      <c r="B2" s="87" t="s">
        <v>19</v>
      </c>
      <c r="C2" s="87" t="s">
        <v>19</v>
      </c>
      <c r="D2" s="55" t="s">
        <v>19</v>
      </c>
      <c r="E2" s="55" t="e">
        <f>#REF!</f>
        <v>#REF!</v>
      </c>
      <c r="F2" s="55" t="e">
        <f>#REF!</f>
        <v>#REF!</v>
      </c>
      <c r="G2" s="55" t="e">
        <f>#REF!</f>
        <v>#REF!</v>
      </c>
      <c r="H2" s="55" t="e">
        <f>#REF!</f>
        <v>#REF!</v>
      </c>
      <c r="I2" s="55" t="e">
        <f>#REF!</f>
        <v>#REF!</v>
      </c>
      <c r="J2" s="55" t="e">
        <f>#REF!</f>
        <v>#REF!</v>
      </c>
      <c r="K2" s="54" t="e">
        <f>#REF!</f>
        <v>#REF!</v>
      </c>
      <c r="L2" s="54" t="e">
        <f>#REF!</f>
        <v>#REF!</v>
      </c>
      <c r="M2" s="54" t="e">
        <f>#REF!</f>
        <v>#REF!</v>
      </c>
      <c r="N2" s="54" t="e">
        <f>#REF!</f>
        <v>#REF!</v>
      </c>
      <c r="O2" s="54" t="e">
        <f>#REF!</f>
        <v>#REF!</v>
      </c>
      <c r="P2" s="54" t="e">
        <f>#REF!</f>
        <v>#REF!</v>
      </c>
      <c r="Q2" s="54" t="e">
        <f>#REF!</f>
        <v>#REF!</v>
      </c>
      <c r="R2" s="54" t="e">
        <f>#REF!</f>
        <v>#REF!</v>
      </c>
      <c r="S2" s="54" t="e">
        <f>#REF!</f>
        <v>#REF!</v>
      </c>
      <c r="T2" s="54" t="e">
        <f>#REF!</f>
        <v>#REF!</v>
      </c>
      <c r="U2" s="54" t="e">
        <f>#REF!</f>
        <v>#REF!</v>
      </c>
      <c r="V2" s="54" t="e">
        <f>#REF!</f>
        <v>#REF!</v>
      </c>
      <c r="W2" s="54" t="e">
        <f>#REF!</f>
        <v>#REF!</v>
      </c>
      <c r="X2" s="54" t="e">
        <f>#REF!</f>
        <v>#REF!</v>
      </c>
    </row>
    <row r="3" spans="1:24" s="52" customFormat="1" ht="114.75" customHeight="1">
      <c r="A3" s="47" t="s">
        <v>23</v>
      </c>
      <c r="B3" s="50" t="s">
        <v>91</v>
      </c>
      <c r="C3" s="50" t="s">
        <v>89</v>
      </c>
      <c r="D3" s="50" t="s">
        <v>90</v>
      </c>
      <c r="E3" s="46" t="e">
        <f>#REF!</f>
        <v>#REF!</v>
      </c>
      <c r="F3" s="46"/>
      <c r="G3" s="46" t="e">
        <f>#REF!</f>
        <v>#REF!</v>
      </c>
      <c r="H3" s="46" t="e">
        <f>#REF!</f>
        <v>#REF!</v>
      </c>
      <c r="I3" s="46" t="e">
        <f>#REF!</f>
        <v>#REF!</v>
      </c>
      <c r="J3" s="46" t="e">
        <f>#REF!</f>
        <v>#REF!</v>
      </c>
      <c r="K3" s="45" t="e">
        <f>#REF!</f>
        <v>#REF!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Q3" s="45" t="e">
        <f>#REF!</f>
        <v>#REF!</v>
      </c>
      <c r="R3" s="45" t="e">
        <f>#REF!</f>
        <v>#REF!</v>
      </c>
      <c r="S3" s="45" t="e">
        <f>#REF!</f>
        <v>#REF!</v>
      </c>
      <c r="T3" s="45" t="e">
        <f>#REF!</f>
        <v>#REF!</v>
      </c>
      <c r="U3" s="45" t="e">
        <f>#REF!</f>
        <v>#REF!</v>
      </c>
      <c r="V3" s="45" t="e">
        <f>#REF!</f>
        <v>#REF!</v>
      </c>
      <c r="W3" s="45" t="e">
        <f>#REF!</f>
        <v>#REF!</v>
      </c>
      <c r="X3" s="45" t="e">
        <f>#REF!</f>
        <v>#REF!</v>
      </c>
    </row>
    <row r="4" spans="1:24" ht="15">
      <c r="A4" s="47" t="s">
        <v>26</v>
      </c>
      <c r="B4" s="80">
        <v>2050000</v>
      </c>
      <c r="C4" s="80">
        <v>825000</v>
      </c>
      <c r="D4" s="56" t="s">
        <v>88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90" zoomScaleNormal="80" zoomScaleSheetLayoutView="90" zoomScalePageLayoutView="90" workbookViewId="0" topLeftCell="A1">
      <selection activeCell="L30" sqref="L30"/>
    </sheetView>
  </sheetViews>
  <sheetFormatPr defaultColWidth="8.57421875" defaultRowHeight="15"/>
  <sheetData>
    <row r="1" spans="1:13" ht="15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4" ht="15">
      <c r="V24" t="s">
        <v>77</v>
      </c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00390625" style="64" customWidth="1"/>
    <col min="2" max="2" width="22.140625" style="64" customWidth="1"/>
    <col min="3" max="3" width="25.140625" style="64" customWidth="1"/>
    <col min="4" max="4" width="38.28125" style="64" customWidth="1"/>
    <col min="5" max="5" width="22.28125" style="64" customWidth="1"/>
    <col min="6" max="6" width="31.7109375" style="64" customWidth="1"/>
    <col min="7" max="16384" width="9.140625" style="64" customWidth="1"/>
  </cols>
  <sheetData>
    <row r="1" spans="1:3" ht="15">
      <c r="A1" s="90" t="s">
        <v>0</v>
      </c>
      <c r="B1" s="90"/>
      <c r="C1" s="72" t="s">
        <v>79</v>
      </c>
    </row>
    <row r="2" spans="1:3" ht="15">
      <c r="A2" s="90" t="s">
        <v>17</v>
      </c>
      <c r="B2" s="90"/>
      <c r="C2" s="71">
        <v>42309</v>
      </c>
    </row>
    <row r="3" spans="1:3" ht="30" customHeight="1">
      <c r="A3" s="90" t="s">
        <v>39</v>
      </c>
      <c r="B3" s="90"/>
      <c r="C3" s="70">
        <v>191785.222031949</v>
      </c>
    </row>
    <row r="6" spans="1:6" ht="15">
      <c r="A6" s="89" t="s">
        <v>28</v>
      </c>
      <c r="B6" s="89"/>
      <c r="C6" s="89"/>
      <c r="D6" s="89"/>
      <c r="E6" s="89"/>
      <c r="F6" s="89"/>
    </row>
    <row r="7" spans="1:6" ht="15">
      <c r="A7" s="65" t="s">
        <v>29</v>
      </c>
      <c r="B7" s="65" t="s">
        <v>30</v>
      </c>
      <c r="C7" s="65" t="s">
        <v>31</v>
      </c>
      <c r="D7" s="65" t="s">
        <v>32</v>
      </c>
      <c r="E7" s="65" t="s">
        <v>33</v>
      </c>
      <c r="F7" s="65" t="s">
        <v>34</v>
      </c>
    </row>
    <row r="8" spans="1:6" ht="15">
      <c r="A8" s="65">
        <v>1</v>
      </c>
      <c r="B8" s="68">
        <v>43031</v>
      </c>
      <c r="C8" s="69">
        <v>7233423.92</v>
      </c>
      <c r="D8" s="85" t="s">
        <v>18</v>
      </c>
      <c r="E8" s="86">
        <v>0</v>
      </c>
      <c r="F8" s="65" t="s">
        <v>100</v>
      </c>
    </row>
    <row r="9" spans="1:6" ht="15">
      <c r="A9" s="65">
        <v>2</v>
      </c>
      <c r="B9" s="68">
        <v>43045</v>
      </c>
      <c r="C9" s="69">
        <f>C8*0.9</f>
        <v>6510081.528</v>
      </c>
      <c r="D9" s="85" t="s">
        <v>18</v>
      </c>
      <c r="E9" s="86">
        <v>0</v>
      </c>
      <c r="F9" s="65" t="s">
        <v>100</v>
      </c>
    </row>
    <row r="10" spans="1:6" ht="15">
      <c r="A10" s="65">
        <v>3</v>
      </c>
      <c r="B10" s="68">
        <v>43059</v>
      </c>
      <c r="C10" s="69">
        <f>C8*0.8</f>
        <v>5786739.136</v>
      </c>
      <c r="D10" s="85" t="s">
        <v>18</v>
      </c>
      <c r="E10" s="86">
        <v>0</v>
      </c>
      <c r="F10" s="65" t="s">
        <v>100</v>
      </c>
    </row>
    <row r="11" spans="1:6" ht="15">
      <c r="A11" s="65">
        <v>4</v>
      </c>
      <c r="B11" s="68">
        <v>43073</v>
      </c>
      <c r="C11" s="69">
        <f>C8*0.7</f>
        <v>5063396.744</v>
      </c>
      <c r="D11" s="85" t="s">
        <v>18</v>
      </c>
      <c r="E11" s="86">
        <v>0</v>
      </c>
      <c r="F11" s="65" t="s">
        <v>100</v>
      </c>
    </row>
    <row r="12" spans="1:6" ht="15">
      <c r="A12" s="65">
        <v>5</v>
      </c>
      <c r="B12" s="68">
        <v>43087</v>
      </c>
      <c r="C12" s="69">
        <f>C8*0.6</f>
        <v>4340054.352</v>
      </c>
      <c r="D12" s="85" t="s">
        <v>18</v>
      </c>
      <c r="E12" s="86">
        <v>0</v>
      </c>
      <c r="F12" s="65" t="s">
        <v>100</v>
      </c>
    </row>
    <row r="13" spans="1:6" ht="15">
      <c r="A13" s="65">
        <v>6</v>
      </c>
      <c r="B13" s="68">
        <v>43102</v>
      </c>
      <c r="C13" s="69">
        <f>C8*0.5</f>
        <v>3616711.96</v>
      </c>
      <c r="D13" s="85" t="s">
        <v>18</v>
      </c>
      <c r="E13" s="86">
        <v>0</v>
      </c>
      <c r="F13" s="65" t="s">
        <v>100</v>
      </c>
    </row>
    <row r="14" spans="1:6" ht="15">
      <c r="A14" s="65">
        <v>7</v>
      </c>
      <c r="B14" s="68">
        <v>43117</v>
      </c>
      <c r="C14" s="69">
        <f>C8*0.4</f>
        <v>2893369.568</v>
      </c>
      <c r="D14" s="85" t="s">
        <v>18</v>
      </c>
      <c r="E14" s="86">
        <v>0</v>
      </c>
      <c r="F14" s="65" t="s">
        <v>100</v>
      </c>
    </row>
    <row r="15" spans="1:6" ht="15">
      <c r="A15" s="65">
        <v>8</v>
      </c>
      <c r="B15" s="68">
        <v>43131</v>
      </c>
      <c r="C15" s="69">
        <f>C8*0.3</f>
        <v>2170027.176</v>
      </c>
      <c r="D15" s="85" t="s">
        <v>18</v>
      </c>
      <c r="E15" s="86">
        <v>0</v>
      </c>
      <c r="F15" s="65" t="s">
        <v>100</v>
      </c>
    </row>
    <row r="16" spans="1:6" ht="15">
      <c r="A16" s="65"/>
      <c r="B16" s="68"/>
      <c r="C16" s="66"/>
      <c r="D16" s="67"/>
      <c r="E16" s="66"/>
      <c r="F16" s="65"/>
    </row>
    <row r="17" spans="1:6" ht="15">
      <c r="A17" s="65"/>
      <c r="B17" s="68"/>
      <c r="C17" s="66"/>
      <c r="D17" s="67"/>
      <c r="E17" s="66"/>
      <c r="F17" s="65"/>
    </row>
    <row r="18" spans="1:6" ht="15">
      <c r="A18" s="65"/>
      <c r="B18" s="68"/>
      <c r="C18" s="66"/>
      <c r="D18" s="67"/>
      <c r="E18" s="66"/>
      <c r="F18" s="65"/>
    </row>
    <row r="19" spans="1:6" ht="15">
      <c r="A19" s="65"/>
      <c r="B19" s="68"/>
      <c r="C19" s="66"/>
      <c r="D19" s="67"/>
      <c r="E19" s="66"/>
      <c r="F19" s="65"/>
    </row>
    <row r="20" spans="1:6" ht="15">
      <c r="A20" s="65"/>
      <c r="B20" s="68"/>
      <c r="C20" s="66"/>
      <c r="D20" s="67"/>
      <c r="E20" s="66"/>
      <c r="F20" s="65"/>
    </row>
    <row r="21" spans="1:6" ht="15">
      <c r="A21" s="65"/>
      <c r="B21" s="68"/>
      <c r="C21" s="66"/>
      <c r="D21" s="67"/>
      <c r="E21" s="66"/>
      <c r="F21" s="65"/>
    </row>
    <row r="22" spans="1:6" ht="15">
      <c r="A22" s="65"/>
      <c r="B22" s="68"/>
      <c r="C22" s="66"/>
      <c r="D22" s="67"/>
      <c r="E22" s="66"/>
      <c r="F22" s="65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3.8515625" style="64" customWidth="1"/>
    <col min="2" max="2" width="62.28125" style="64" customWidth="1"/>
    <col min="3" max="16384" width="9.140625" style="64" customWidth="1"/>
  </cols>
  <sheetData>
    <row r="1" spans="1:2" ht="15">
      <c r="A1" s="91" t="s">
        <v>35</v>
      </c>
      <c r="B1" s="91"/>
    </row>
    <row r="2" spans="1:2" ht="15">
      <c r="A2" s="73" t="s">
        <v>29</v>
      </c>
      <c r="B2" s="73" t="s">
        <v>36</v>
      </c>
    </row>
    <row r="3" spans="1:2" ht="39">
      <c r="A3" s="84" t="s">
        <v>92</v>
      </c>
      <c r="B3" s="84" t="s">
        <v>101</v>
      </c>
    </row>
    <row r="4" spans="1:2" ht="15">
      <c r="A4" s="84"/>
      <c r="B4" s="84" t="s">
        <v>102</v>
      </c>
    </row>
    <row r="5" spans="1:2" ht="26.25">
      <c r="A5" s="84"/>
      <c r="B5" s="84" t="s">
        <v>103</v>
      </c>
    </row>
    <row r="6" spans="1:2" ht="26.25">
      <c r="A6" s="84"/>
      <c r="B6" s="84" t="s">
        <v>104</v>
      </c>
    </row>
    <row r="7" spans="1:2" ht="39">
      <c r="A7" s="84" t="s">
        <v>93</v>
      </c>
      <c r="B7" s="84" t="s">
        <v>105</v>
      </c>
    </row>
    <row r="8" spans="1:2" ht="26.25">
      <c r="A8" s="84"/>
      <c r="B8" s="84" t="s">
        <v>106</v>
      </c>
    </row>
    <row r="9" spans="1:2" ht="15">
      <c r="A9" s="84"/>
      <c r="B9" s="84" t="s">
        <v>107</v>
      </c>
    </row>
    <row r="10" spans="1:2" ht="26.25">
      <c r="A10" s="84"/>
      <c r="B10" s="84" t="s">
        <v>108</v>
      </c>
    </row>
    <row r="11" spans="1:2" ht="39">
      <c r="A11" s="84" t="s">
        <v>94</v>
      </c>
      <c r="B11" s="84" t="s">
        <v>109</v>
      </c>
    </row>
    <row r="12" spans="1:2" ht="26.25">
      <c r="A12" s="84"/>
      <c r="B12" s="84" t="s">
        <v>110</v>
      </c>
    </row>
    <row r="13" spans="1:2" ht="15">
      <c r="A13" s="84"/>
      <c r="B13" s="84" t="s">
        <v>111</v>
      </c>
    </row>
    <row r="14" spans="1:2" ht="26.25">
      <c r="A14" s="84"/>
      <c r="B14" s="84" t="s">
        <v>112</v>
      </c>
    </row>
    <row r="15" spans="1:2" ht="39">
      <c r="A15" s="84" t="s">
        <v>95</v>
      </c>
      <c r="B15" s="84" t="s">
        <v>113</v>
      </c>
    </row>
    <row r="16" spans="1:2" ht="26.25">
      <c r="A16" s="84"/>
      <c r="B16" s="84" t="s">
        <v>114</v>
      </c>
    </row>
    <row r="17" spans="1:2" ht="15">
      <c r="A17" s="84"/>
      <c r="B17" s="84" t="s">
        <v>115</v>
      </c>
    </row>
    <row r="18" spans="1:2" ht="26.25">
      <c r="A18" s="84"/>
      <c r="B18" s="84" t="s">
        <v>116</v>
      </c>
    </row>
    <row r="19" spans="1:2" ht="39">
      <c r="A19" s="84" t="s">
        <v>96</v>
      </c>
      <c r="B19" s="84" t="s">
        <v>117</v>
      </c>
    </row>
    <row r="20" spans="1:2" ht="15">
      <c r="A20" s="84"/>
      <c r="B20" s="84" t="s">
        <v>118</v>
      </c>
    </row>
    <row r="21" spans="1:2" ht="26.25">
      <c r="A21" s="84"/>
      <c r="B21" s="84" t="s">
        <v>119</v>
      </c>
    </row>
    <row r="22" spans="1:2" ht="26.25">
      <c r="A22" s="84"/>
      <c r="B22" s="84" t="s">
        <v>120</v>
      </c>
    </row>
    <row r="23" spans="1:2" ht="39">
      <c r="A23" s="84" t="s">
        <v>97</v>
      </c>
      <c r="B23" s="84" t="s">
        <v>121</v>
      </c>
    </row>
    <row r="24" spans="1:2" ht="26.25">
      <c r="A24" s="84"/>
      <c r="B24" s="84" t="s">
        <v>122</v>
      </c>
    </row>
    <row r="25" spans="1:2" ht="15">
      <c r="A25" s="84"/>
      <c r="B25" s="84" t="s">
        <v>123</v>
      </c>
    </row>
    <row r="26" spans="1:2" ht="26.25">
      <c r="A26" s="84"/>
      <c r="B26" s="84" t="s">
        <v>124</v>
      </c>
    </row>
    <row r="27" spans="1:2" ht="39">
      <c r="A27" s="84" t="s">
        <v>98</v>
      </c>
      <c r="B27" s="84" t="s">
        <v>125</v>
      </c>
    </row>
    <row r="28" spans="1:2" ht="26.25">
      <c r="A28" s="84"/>
      <c r="B28" s="84" t="s">
        <v>126</v>
      </c>
    </row>
    <row r="29" spans="1:2" ht="15">
      <c r="A29" s="84"/>
      <c r="B29" s="84" t="s">
        <v>127</v>
      </c>
    </row>
    <row r="30" spans="1:2" ht="26.25">
      <c r="A30" s="84"/>
      <c r="B30" s="84" t="s">
        <v>128</v>
      </c>
    </row>
    <row r="31" spans="1:2" ht="39">
      <c r="A31" s="84" t="s">
        <v>99</v>
      </c>
      <c r="B31" s="84" t="s">
        <v>129</v>
      </c>
    </row>
    <row r="32" spans="1:2" ht="26.25">
      <c r="A32" s="84"/>
      <c r="B32" s="84" t="s">
        <v>130</v>
      </c>
    </row>
    <row r="33" spans="1:2" ht="15">
      <c r="A33" s="84"/>
      <c r="B33" s="84" t="s">
        <v>131</v>
      </c>
    </row>
    <row r="34" spans="1:2" ht="26.25">
      <c r="A34" s="84"/>
      <c r="B34" s="84" t="s">
        <v>132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Gryaznova Nina Viktorivna</cp:lastModifiedBy>
  <cp:lastPrinted>2017-08-30T12:53:51Z</cp:lastPrinted>
  <dcterms:created xsi:type="dcterms:W3CDTF">2015-10-12T12:03:25Z</dcterms:created>
  <dcterms:modified xsi:type="dcterms:W3CDTF">2018-02-20T08:26:30Z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